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12435"/>
  </bookViews>
  <sheets>
    <sheet name="naslovna" sheetId="2" r:id="rId1"/>
    <sheet name="mapa 1 građ-obrtnički" sheetId="1" r:id="rId2"/>
    <sheet name="mapa 3 elektrotehnički" sheetId="6" r:id="rId3"/>
    <sheet name="mapa 4 VIK" sheetId="5" r:id="rId4"/>
    <sheet name="mapa5 strojarski tehnika" sheetId="4" r:id="rId5"/>
    <sheet name="mapa 6 elektro tehnika" sheetId="3" r:id="rId6"/>
  </sheets>
  <definedNames>
    <definedName name="_xlnm.Print_Titles" localSheetId="1">'mapa 1 građ-obrtnički'!$6:$8</definedName>
    <definedName name="_xlnm.Print_Area" localSheetId="2">'mapa 3 elektrotehnički'!$A$1:$F$113</definedName>
  </definedNames>
  <calcPr calcId="145621"/>
</workbook>
</file>

<file path=xl/calcChain.xml><?xml version="1.0" encoding="utf-8"?>
<calcChain xmlns="http://schemas.openxmlformats.org/spreadsheetml/2006/main">
  <c r="F71" i="6" l="1"/>
  <c r="D37" i="2"/>
  <c r="F346" i="4"/>
  <c r="F345" i="4"/>
  <c r="F344" i="4"/>
  <c r="F340" i="4"/>
  <c r="F338" i="4"/>
  <c r="F336" i="4"/>
  <c r="F334" i="4"/>
  <c r="F332" i="4"/>
  <c r="F330" i="4"/>
  <c r="F328" i="4"/>
  <c r="F326" i="4"/>
  <c r="F324" i="4"/>
  <c r="F322" i="4"/>
  <c r="F95" i="6"/>
  <c r="F93" i="6"/>
  <c r="F91" i="6"/>
  <c r="F96" i="6" s="1"/>
  <c r="F86" i="6"/>
  <c r="F84" i="6"/>
  <c r="F82" i="6"/>
  <c r="F80" i="6"/>
  <c r="F78" i="6"/>
  <c r="F76" i="6"/>
  <c r="F74" i="6"/>
  <c r="F68" i="6"/>
  <c r="F87" i="6" s="1"/>
  <c r="F66" i="6"/>
  <c r="F61" i="6"/>
  <c r="F59" i="6"/>
  <c r="F58" i="6"/>
  <c r="F55" i="6"/>
  <c r="F54" i="6"/>
  <c r="F62" i="6" s="1"/>
  <c r="F47" i="6"/>
  <c r="F45" i="6"/>
  <c r="F42" i="6"/>
  <c r="F31" i="6"/>
  <c r="F32" i="6" s="1"/>
  <c r="F100" i="6" s="1"/>
  <c r="F48" i="6" l="1"/>
  <c r="F101" i="6" s="1"/>
  <c r="F102" i="6"/>
  <c r="F103" i="6" s="1"/>
  <c r="F104" i="6" s="1"/>
  <c r="F106" i="6" s="1"/>
  <c r="D35" i="2" s="1"/>
  <c r="F46" i="3"/>
  <c r="F108" i="3" s="1"/>
  <c r="F223" i="4" l="1"/>
  <c r="F69" i="5" l="1"/>
  <c r="F68" i="5"/>
  <c r="F67" i="5"/>
  <c r="F66" i="5"/>
  <c r="A66" i="5"/>
  <c r="F65" i="5"/>
  <c r="F71" i="5"/>
  <c r="F85" i="5"/>
  <c r="F59" i="5"/>
  <c r="F58" i="5"/>
  <c r="F57" i="5"/>
  <c r="F56" i="5"/>
  <c r="F55" i="5"/>
  <c r="F54" i="5"/>
  <c r="F53" i="5"/>
  <c r="F52" i="5"/>
  <c r="F51" i="5"/>
  <c r="A51" i="5"/>
  <c r="A52" i="5"/>
  <c r="A53" i="5"/>
  <c r="A54" i="5"/>
  <c r="A55" i="5"/>
  <c r="A56" i="5"/>
  <c r="A57" i="5"/>
  <c r="A58" i="5"/>
  <c r="A59" i="5"/>
  <c r="F50" i="5"/>
  <c r="F61" i="5"/>
  <c r="F84" i="5" s="1"/>
  <c r="F86" i="5" s="1"/>
  <c r="F42" i="5"/>
  <c r="F41" i="5"/>
  <c r="F40" i="5"/>
  <c r="F39" i="5"/>
  <c r="F37" i="5"/>
  <c r="A37" i="5"/>
  <c r="F36" i="5"/>
  <c r="F35" i="5"/>
  <c r="F44" i="5"/>
  <c r="F79" i="5"/>
  <c r="F29" i="5"/>
  <c r="F28" i="5"/>
  <c r="F27" i="5"/>
  <c r="F31" i="5" s="1"/>
  <c r="F78" i="5" s="1"/>
  <c r="F80" i="5" s="1"/>
  <c r="F26" i="5"/>
  <c r="F25" i="5"/>
  <c r="F24" i="5"/>
  <c r="F23" i="5"/>
  <c r="F22" i="5"/>
  <c r="F21" i="5"/>
  <c r="F110" i="1"/>
  <c r="F106" i="3"/>
  <c r="F104" i="3"/>
  <c r="F102" i="3"/>
  <c r="F100" i="3"/>
  <c r="F98" i="3"/>
  <c r="F96" i="3"/>
  <c r="F94" i="3"/>
  <c r="F92" i="3"/>
  <c r="F90" i="3"/>
  <c r="F88" i="3"/>
  <c r="F86" i="3"/>
  <c r="F84" i="3"/>
  <c r="F82" i="3"/>
  <c r="F80" i="3"/>
  <c r="F76" i="3"/>
  <c r="F75" i="3"/>
  <c r="F72" i="3"/>
  <c r="F71" i="3"/>
  <c r="F68" i="3"/>
  <c r="F67" i="3"/>
  <c r="F66" i="3"/>
  <c r="F65" i="3"/>
  <c r="F64" i="3"/>
  <c r="F58" i="3"/>
  <c r="F49" i="3"/>
  <c r="F311" i="4"/>
  <c r="F309" i="4"/>
  <c r="F307" i="4"/>
  <c r="F305" i="4"/>
  <c r="F303" i="4"/>
  <c r="F301" i="4"/>
  <c r="F300" i="4"/>
  <c r="F297" i="4"/>
  <c r="F295" i="4"/>
  <c r="F293" i="4"/>
  <c r="F291" i="4"/>
  <c r="F288" i="4"/>
  <c r="F285" i="4"/>
  <c r="F277" i="4"/>
  <c r="F275" i="4"/>
  <c r="F273" i="4"/>
  <c r="F271" i="4"/>
  <c r="F269" i="4"/>
  <c r="F267" i="4"/>
  <c r="F265" i="4"/>
  <c r="F263" i="4"/>
  <c r="F261" i="4"/>
  <c r="F259" i="4"/>
  <c r="F252" i="4"/>
  <c r="F250" i="4"/>
  <c r="F247" i="4"/>
  <c r="F246" i="4"/>
  <c r="F243" i="4"/>
  <c r="F240" i="4"/>
  <c r="F238" i="4"/>
  <c r="F235" i="4"/>
  <c r="F234" i="4"/>
  <c r="F231" i="4"/>
  <c r="F228" i="4"/>
  <c r="F226" i="4"/>
  <c r="F220" i="4"/>
  <c r="F218" i="4"/>
  <c r="F210" i="4"/>
  <c r="F208" i="4"/>
  <c r="F201" i="4"/>
  <c r="F203" i="4" s="1"/>
  <c r="F194" i="4"/>
  <c r="F192" i="4"/>
  <c r="F191" i="4"/>
  <c r="F190" i="4"/>
  <c r="F187" i="4"/>
  <c r="F185" i="4"/>
  <c r="F182" i="4"/>
  <c r="F175" i="4"/>
  <c r="F173" i="4"/>
  <c r="F170" i="4"/>
  <c r="F168" i="4"/>
  <c r="F166" i="4"/>
  <c r="F164" i="4"/>
  <c r="F162" i="4"/>
  <c r="F160" i="4"/>
  <c r="F158" i="4"/>
  <c r="F156" i="4"/>
  <c r="F139" i="4"/>
  <c r="F138" i="4"/>
  <c r="F137" i="4"/>
  <c r="F136" i="4"/>
  <c r="F135" i="4"/>
  <c r="F134" i="4"/>
  <c r="F133" i="4"/>
  <c r="F132" i="4"/>
  <c r="F131" i="4"/>
  <c r="F130" i="4"/>
  <c r="F129" i="4"/>
  <c r="F128" i="4"/>
  <c r="F127" i="4"/>
  <c r="F126" i="4"/>
  <c r="F125" i="4"/>
  <c r="F124" i="4"/>
  <c r="F123" i="4"/>
  <c r="F122" i="4"/>
  <c r="F121" i="4"/>
  <c r="F120" i="4"/>
  <c r="F119" i="4"/>
  <c r="F118" i="4"/>
  <c r="F117" i="4"/>
  <c r="F141" i="4" s="1"/>
  <c r="F109" i="4"/>
  <c r="F106" i="4"/>
  <c r="F103" i="4"/>
  <c r="F96" i="4"/>
  <c r="F94" i="4"/>
  <c r="F93" i="4"/>
  <c r="F92" i="4"/>
  <c r="F91" i="4"/>
  <c r="F90" i="4"/>
  <c r="F89" i="4"/>
  <c r="F98" i="4" s="1"/>
  <c r="F80" i="4"/>
  <c r="F78" i="4"/>
  <c r="F76" i="4"/>
  <c r="F73" i="4"/>
  <c r="F70" i="4"/>
  <c r="F69" i="4"/>
  <c r="F68" i="4"/>
  <c r="F67" i="4"/>
  <c r="F66" i="4"/>
  <c r="F65" i="4"/>
  <c r="F64" i="4"/>
  <c r="F63" i="4"/>
  <c r="F62" i="4"/>
  <c r="F61" i="4"/>
  <c r="F60" i="4"/>
  <c r="F59" i="4"/>
  <c r="F58" i="4"/>
  <c r="F50" i="4"/>
  <c r="F48" i="4"/>
  <c r="F47" i="4"/>
  <c r="F44" i="4"/>
  <c r="F41" i="4"/>
  <c r="F39" i="4"/>
  <c r="F37" i="4"/>
  <c r="F34" i="4"/>
  <c r="F31" i="4"/>
  <c r="F29" i="4"/>
  <c r="F26" i="4"/>
  <c r="F24" i="4"/>
  <c r="F21" i="4"/>
  <c r="F19" i="4"/>
  <c r="F192" i="1"/>
  <c r="F169" i="1"/>
  <c r="F198" i="1"/>
  <c r="F195" i="1"/>
  <c r="F121" i="1"/>
  <c r="F27" i="1"/>
  <c r="F60" i="1"/>
  <c r="F118" i="1"/>
  <c r="F184" i="1"/>
  <c r="F181" i="1"/>
  <c r="D153" i="1"/>
  <c r="F153" i="1"/>
  <c r="D187" i="1"/>
  <c r="F54" i="1"/>
  <c r="F166" i="1"/>
  <c r="D159" i="1"/>
  <c r="F159" i="1"/>
  <c r="D156" i="1"/>
  <c r="F156" i="1"/>
  <c r="F147" i="1"/>
  <c r="F150" i="1"/>
  <c r="F144" i="1"/>
  <c r="F171" i="1"/>
  <c r="F215" i="1"/>
  <c r="F178" i="1"/>
  <c r="F177" i="1"/>
  <c r="D137" i="1"/>
  <c r="F137" i="1"/>
  <c r="F134" i="1"/>
  <c r="F139" i="1"/>
  <c r="F214" i="1"/>
  <c r="D115" i="1"/>
  <c r="D102" i="1"/>
  <c r="F102" i="1"/>
  <c r="D100" i="1"/>
  <c r="D101" i="1"/>
  <c r="F101" i="1"/>
  <c r="D112" i="1"/>
  <c r="D110" i="1"/>
  <c r="D111" i="1"/>
  <c r="D107" i="1"/>
  <c r="F107" i="1"/>
  <c r="D105" i="1"/>
  <c r="D106" i="1"/>
  <c r="F106" i="1"/>
  <c r="D97" i="1"/>
  <c r="F97" i="1"/>
  <c r="D95" i="1"/>
  <c r="D90" i="1"/>
  <c r="D91" i="1"/>
  <c r="F91" i="1"/>
  <c r="D92" i="1"/>
  <c r="F92" i="1"/>
  <c r="D87" i="1"/>
  <c r="F87" i="1"/>
  <c r="D85" i="1"/>
  <c r="D86" i="1"/>
  <c r="F86" i="1"/>
  <c r="D82" i="1"/>
  <c r="F82" i="1"/>
  <c r="D80" i="1"/>
  <c r="D81" i="1"/>
  <c r="F81" i="1"/>
  <c r="D77" i="1"/>
  <c r="F77" i="1"/>
  <c r="D75" i="1"/>
  <c r="F75" i="1"/>
  <c r="D72" i="1"/>
  <c r="D70" i="1"/>
  <c r="D71" i="1"/>
  <c r="D76" i="1"/>
  <c r="F76" i="1"/>
  <c r="D96" i="1"/>
  <c r="F96" i="1"/>
  <c r="F105" i="1"/>
  <c r="F100" i="1"/>
  <c r="F95" i="1"/>
  <c r="F90" i="1"/>
  <c r="F85" i="1"/>
  <c r="F80" i="1"/>
  <c r="F24" i="1"/>
  <c r="F22" i="1"/>
  <c r="D49" i="1"/>
  <c r="D51" i="1"/>
  <c r="F51" i="1"/>
  <c r="D45" i="1"/>
  <c r="D43" i="1"/>
  <c r="D41" i="1"/>
  <c r="D37" i="1"/>
  <c r="D39" i="1"/>
  <c r="F29" i="1"/>
  <c r="F211" i="1"/>
  <c r="D35" i="1"/>
  <c r="F35" i="1"/>
  <c r="F55" i="1"/>
  <c r="F57" i="1"/>
  <c r="F189" i="1"/>
  <c r="F115" i="1"/>
  <c r="F112" i="1"/>
  <c r="F111" i="1"/>
  <c r="F71" i="1"/>
  <c r="F72" i="1"/>
  <c r="F43" i="1"/>
  <c r="F37" i="1"/>
  <c r="F70" i="1"/>
  <c r="F123" i="1"/>
  <c r="F213" i="1"/>
  <c r="F13" i="1"/>
  <c r="F15" i="1"/>
  <c r="F187" i="1"/>
  <c r="F200" i="1"/>
  <c r="F216" i="1"/>
  <c r="F18" i="1"/>
  <c r="F210" i="1"/>
  <c r="F49" i="1"/>
  <c r="F47" i="1"/>
  <c r="F45" i="1"/>
  <c r="F41" i="1"/>
  <c r="F39" i="1"/>
  <c r="F62" i="1"/>
  <c r="F212" i="1"/>
  <c r="F217" i="1"/>
  <c r="F218" i="1"/>
  <c r="F219" i="1"/>
  <c r="D31" i="2"/>
  <c r="F52" i="4" l="1"/>
  <c r="F82" i="4"/>
  <c r="F111" i="4"/>
  <c r="F196" i="4"/>
  <c r="F212" i="4"/>
  <c r="F254" i="4"/>
  <c r="F279" i="4"/>
  <c r="F313" i="4"/>
  <c r="F342" i="4" s="1"/>
  <c r="D39" i="2"/>
  <c r="F89" i="5"/>
  <c r="D33" i="2"/>
  <c r="F91" i="5"/>
  <c r="F93" i="5"/>
  <c r="D42" i="2" l="1"/>
  <c r="D43" i="2" s="1"/>
  <c r="D44" i="2" s="1"/>
</calcChain>
</file>

<file path=xl/sharedStrings.xml><?xml version="1.0" encoding="utf-8"?>
<sst xmlns="http://schemas.openxmlformats.org/spreadsheetml/2006/main" count="1149" uniqueCount="660">
  <si>
    <t>ST.</t>
  </si>
  <si>
    <t>TROŠK.</t>
  </si>
  <si>
    <t>JED.</t>
  </si>
  <si>
    <t>MJERE</t>
  </si>
  <si>
    <t>KOLIČINA</t>
  </si>
  <si>
    <t>JEDINIČNA</t>
  </si>
  <si>
    <t>CIJENA</t>
  </si>
  <si>
    <t>/kn/</t>
  </si>
  <si>
    <t>UKUPNA</t>
  </si>
  <si>
    <t>S A D R Ž A J :</t>
  </si>
  <si>
    <t>m2</t>
  </si>
  <si>
    <t>1.0.</t>
  </si>
  <si>
    <t>2.0.</t>
  </si>
  <si>
    <t>2.1.</t>
  </si>
  <si>
    <t>2.2.</t>
  </si>
  <si>
    <t>m3</t>
  </si>
  <si>
    <t>1.1.</t>
  </si>
  <si>
    <t>1.2.</t>
  </si>
  <si>
    <t>PRETHODNI I PRIPREMNI RADOVI</t>
  </si>
  <si>
    <t>komplet</t>
  </si>
  <si>
    <t>Izrada i postavljanje oznake gradilišta i ograđivanje gradilišta.</t>
  </si>
  <si>
    <t>m</t>
  </si>
  <si>
    <t>kg</t>
  </si>
  <si>
    <t>SVEUKUPNO:</t>
  </si>
  <si>
    <t>UKUPNO:</t>
  </si>
  <si>
    <t>PDV - 25%</t>
  </si>
  <si>
    <t>projektant:</t>
  </si>
  <si>
    <t>Ana Laća mag.ing.arh.</t>
  </si>
  <si>
    <t>OPĆI UVJETI IZVOĐENJA</t>
  </si>
  <si>
    <t>Izvođač radova dužan je betonske radove izvesti prema pravilniku o tehničkim normativima za beton i armirani beton, opisima i stavkama troškovnika, te prema HRN.
Izvođač radova dužan je evidentirati podatke o kvaliteti ugrađenih materijala i izvedenih radova, zapisnik o primopredaji radova u toku izvedbe, podatke o vremenskim prilikama, dnevnim temperaturama i sl. Navedeni podaci u svakom momentu moraju biti dostupni nadzornoj službi. Betoniranje izvesti uz upotrebu vibratora, te voditi računa da ne dođe do segregacije betona. Za izradu betona upotrijebiti agregat koji udovoljava uvjetima kvalitete prema HRN propisima. HRN određuje uvjete koje mora ispunjavati cement koji se upotrebljava za izradu betona. Za izradu betona upotrebljava se voda koja udovoljava uvjetima što su utvrđeni propisom u HRN.
Betoniranje može početi nakon pregleda podloge, skela, oplate i armature. Beton se mora transportirati i ubacivati u konstrukciju na način i uz uvjete koji sprečavaju segregaciju betona. Konzistencija betona mora biti takva da se beton može kvalitetno ugraditi. Neposredno nakon ugradnje beton mora biti zaštićen od atmosferskih utjecaja, opterećenja i drugih štetnih utjecaja. Potrebno je provoditi propisanu njegu betona.</t>
  </si>
  <si>
    <t>beton</t>
  </si>
  <si>
    <t>armatura</t>
  </si>
  <si>
    <t>oplata</t>
  </si>
  <si>
    <t>Drenažna cijev DN200</t>
  </si>
  <si>
    <t>Dobava i ugradnja PVC drenažne cijevi DN200 mm u drenažni kanal. U cijenu je uključena i dobava i ugradnja kamenog materijala (prani drobljenac 32-64mm oko cijevi) i polaganje geotekstila u rov s drenažnom cijevi.</t>
  </si>
  <si>
    <t>Kameni materijal</t>
  </si>
  <si>
    <t>Čišćenje gradilišta nakon završetka radova i odvoz otpada na deponiju.</t>
  </si>
  <si>
    <t>sati</t>
  </si>
  <si>
    <t>ZEMLJANI RADOVI</t>
  </si>
  <si>
    <t>Iskope vršiti strojno i na način da se za iskope dublje od 2m izvode pokosi i da se osigura građevinska jama. Nasip i zatrpavanje zemljom izvesti u slojevima uz nabijanje na potrebnu zbijenost. Sva zatrpavanja i nasipavanja izvesti materijalom bez otpadaka i organskih tvari. Svi zemljani radovi moraju se izvoditi u skladu s tehničkim uvjetima za zemljane radove. Obračun količina nasipavanja vrši se u svemu prema građevinskim normama. Nasip se mjeri materijalom u izvedenom stanju na mjestu izvedbe.</t>
  </si>
  <si>
    <t xml:space="preserve">Strojni iskop humusa na mjestu strojarnice i pješačkih površina, klupa i ležaljki. Dubina iskopa od 30cm. Iskopani materijal odvesti na deponij udaljen do 5km što je uključeno u cijenu iskopa. Obračun materijala u sraslom stanju.  </t>
  </si>
  <si>
    <t>Strojni iskop zemlje  C kategorije za temelje klupa, ograde, tuša, kabine za presvlačenje, pitnika i stupova nadstrešnice. Točne dimenzije prema projektu.</t>
  </si>
  <si>
    <t>Strojni iskop zemlje  C kategorije za izradu pješačkih površina. Višak zemlje deponirati u neposrednoj blizini na udaljenosti do 50m u odnosu na mjesto iskopa što je uključeno u cijenu iskopa.  Radove izvesti prema projektnoj dokumentaciji.</t>
  </si>
  <si>
    <t>Zatrpavanje zemljom od iskopa nakon izvedene strojarnice. Zatrpavanje vršiti u slojevima od 50 cm uz nabijanje ugrađene zemlje. U cijenu su uključeni svi transporti od privremene deponije do mjesta ugradnje(max 50m udaljenosti). Obračun prema zbijenom stanju ugrađene zbijene zemlje.</t>
  </si>
  <si>
    <t>Dobava i ugradnja geotekstila(300g/m2) s potrebnim preklopima prema specifikaciji proizvođača, u slojeve podloge pješačke površine i oko drenažne cijevi. Sve izvesti prema detaljima iz projekta. Obračun prema tlocrtnoj površini postavljanja, bez preklopa.</t>
  </si>
  <si>
    <t>Dobava i ugradnja šljunka granulacije 32-64mm oko drenažne cijevi.</t>
  </si>
  <si>
    <t>3.0.</t>
  </si>
  <si>
    <t>4.0.</t>
  </si>
  <si>
    <t>RADOVI UKLANJANJA</t>
  </si>
  <si>
    <t>3.1.</t>
  </si>
  <si>
    <t>3.2.</t>
  </si>
  <si>
    <t>3.3.</t>
  </si>
  <si>
    <t>3.4.</t>
  </si>
  <si>
    <t>3.5.</t>
  </si>
  <si>
    <t>3.6.</t>
  </si>
  <si>
    <t>3.7.</t>
  </si>
  <si>
    <t>3.8.</t>
  </si>
  <si>
    <t>3.9.</t>
  </si>
  <si>
    <t>Uklanjanje rubnjaka uz postojeću pješačku stazu. Obračun po m uklonjenog rubnjaka. U cijenu je uključeno i zbrinjavanje te odvoz uklonjenih rubnjaka na deponiju udaljenu do 5km.</t>
  </si>
  <si>
    <t>Uklanjanje slojeva asfalta s dijela pješačke staze uključivo odvoz i zbrinjavanje uklonjenog materijala na deponij udaljen do 5 km.</t>
  </si>
  <si>
    <t xml:space="preserve">Nabava, ugradnja i strojno zbijanje kamenog materijala (drobljeni kamen ili šljunak) granulacije 0-32mm ispod ab ploča pješačkih površina, AB ploča uz ležaljeke i asfaltiranih pješačkih površina. Debljina sloja je 30cm u zbijenom stanju. Zbijanje izvesti s konačnom potrebnom ujednačenom zbijenošću - modul stišljivosti 40MN/m2.  </t>
  </si>
  <si>
    <t>4.1.</t>
  </si>
  <si>
    <t>4.2.</t>
  </si>
  <si>
    <t>4.3.</t>
  </si>
  <si>
    <t>4.4.</t>
  </si>
  <si>
    <t>4.5.</t>
  </si>
  <si>
    <t>4.6.</t>
  </si>
  <si>
    <t>4.7.</t>
  </si>
  <si>
    <t>4.8.</t>
  </si>
  <si>
    <t>4.9.</t>
  </si>
  <si>
    <t>4.10.</t>
  </si>
  <si>
    <t>Izrada AB podne ploče na mjestu prostora obloženog antitraumatskom oblogom a izvan gabarita strojarnice spray parka debljine 30cm betonom C 30/37, XC2, XD2, XF3 . Izvedba u dvostranoj oplati, armatura prema projektu konstrukcije, tlocrtne dimenzije prema glavnom projektu. Prije betoniranja izvesti potreban razvod instalacija.</t>
  </si>
  <si>
    <t xml:space="preserve">Izrada AB podne ploče(pješačka površina) oko površine spray parka koja nije obložena antitraumatskom oblogom. Ploču izvoditi u padu od 3%, debljine od 12-20cm,  betonom C 30/37, XC2, XD2, XF3. Izvedba u dvostranoj oplati, armatura prema projektu konstrukcije, tlocrtne dimenzije prema glavnom projektu.  Prije betoniranja izvesti  potreban razvod instalacija. Završna obrada posipom kvarcnog pijeska za protukliznost.   </t>
  </si>
  <si>
    <t>Izrada betonskih temelja sprava vodenih atrakcija betonom C 30/37, XC2, XD2, XF3. Izvedba u dvostranoj oplati, armatura prema projektu konstrukcije, tlocrtne dimenzije dimenzije temeljnih  stopa 50x50cm, promjenjive visine(20-25cm) zbog izvedbe podloge u padu oko temelja. Prije betoniranja izvesti  potreban razvod instalacija i podložne temeljne pločice sprava, sve izvesti prema uputama proizvođača sprava i glavnom projektu.</t>
  </si>
  <si>
    <t xml:space="preserve">Izrada AB klupa betonom C 30/37, XC2, XD2, XF3. Izvedba u  glatkoj oplati, armatura prema projektu konstrukcije, dimenzije elemenata prema glavnom projektu.  </t>
  </si>
  <si>
    <t xml:space="preserve">Izrada AB temelja stupova za prihvat platna nadstrešnice betonom C 30/37, XC2, XD2, XF3. Temelj je dimenzija 60x60x80 cm. Izvedba u zemlji i  dvostranoj glatkoj oplati. Prije betoniranja izvesti potreban razvod instalacija, a prilikom betonaže ugraditi sidrene vijke za pričvršćenje čeličnog stupa prema shemi radioničkog nacrta.  </t>
  </si>
  <si>
    <t>Izrada AB temelja ograde betonom C 20/25, XC2. Temelj je dimenzija 30x30x50 cm. Izvedba u zemlji i  dvostranoj glatkoj oplati.</t>
  </si>
  <si>
    <t>Izrada AB stropne ploče strojarnice debljine 30cm betonom C 30/37, XC2, XD2, XF3,VDP2. Izvedba u dvostranoj oplati, armatura prema projektu konstrukcije, tlocrtne dimenzije prema glavnom projektu. Prije betoniranja izvesti potreban razvod instalacija</t>
  </si>
  <si>
    <t>Izrada AB zidova strojarnice debljine 20cm betonom C 30/37, XC2, XD2, XF3, VDP2. Izvedba u dvostranoj oplati, armatura prema projektu konstrukcije, sve dimenzije zidova i otvora prema glavnom projektu.Prije betoniranja izvesti potreban razvod instalacija.</t>
  </si>
  <si>
    <t>Izrada AB temeljne ploče strojarnice debljine 30cm betonom  C 30/37, XC2, XD2, XF3,VDP2. Izvedba u dvostranoj oplati, armatura prema projektu konstrukcije, tlocrtne dimenzije prema glavnom projektu.Prije betoniranja izvesti potreban razvod instalacija.</t>
  </si>
  <si>
    <t>Izrada betonske podloge za antitraumatsku oblogu laganim betonom (beton s kuglicama ekspandirane gline)  . Debljina ugrađenog betona od 20 do 30cm. Beton izvesti u padu prema projektu. Površina mora biti zaglađena i pripremljena za izvedbu antitraumatske obloge.</t>
  </si>
  <si>
    <t>Nabava, ugradnja i strojno zbijanje kamenog materijala (drobljeni kamen) granulacije 0-32mm ispod podne ploče strojarnice. Debljina sloja je 30cm u zbijenom stanju. Zbijanje izvesti vibro pločom.</t>
  </si>
  <si>
    <t xml:space="preserve">Dobava, izrada i ugradnja drvene obloge za sjedenje. Obloga se montira na AB klupe, a pričvršćuju se pocinčanim spojnim sredstvima međusobno i za AB konstrukciju klupa. Drvenu oblogu i potkonstrukciju izraditi od hoblanih letvi sibirskog ariša  debljine 3cm na potkonstrukciji od istog materijala debljine 2cm. U cijenu uključen i sav spojni materijal i dvostruki premaz bezbojnim lakom prije montaže. Oblogu ugraditi na projektirano mjesto. Obračun drvene građe po m2 ugrađene obloge s potkonstrukcijom. </t>
  </si>
  <si>
    <t>5.0.</t>
  </si>
  <si>
    <t>IZOLATERSKI RADOVI</t>
  </si>
  <si>
    <t>Hidroizolacija se izvodi na prethodno izvedenoj armiranobetonskoj nosivoj konstrukciji zaglađene površine, što je uključeno u cijenu hidroizolacije.</t>
  </si>
  <si>
    <t>Ugradnju vršiti od strane ovlaštenih osoba od strane proizvođača i prema uputama proizvođača.</t>
  </si>
  <si>
    <t>Uključen kompletan rad, materijal i pribor. Obračun se vrši po m2 izoliranih površina.</t>
  </si>
  <si>
    <r>
      <rPr>
        <b/>
        <u/>
        <sz val="11"/>
        <rFont val="Calibri"/>
        <family val="2"/>
        <charset val="238"/>
        <scheme val="minor"/>
      </rPr>
      <t>NAPOMENA:</t>
    </r>
    <r>
      <rPr>
        <sz val="11"/>
        <rFont val="Calibri"/>
        <family val="2"/>
        <charset val="238"/>
        <scheme val="minor"/>
      </rPr>
      <t xml:space="preserve"> Sve radove izvesti prema općim tehničkim uvjetima. Prije početka radova označiti sve trase postojećih instalacija unutar obuhvata izvođenja radova.Sve instalacije na označenim trasama zaštititi od mogućih oštećivanja.Nasip i zatrpavanje zemljom izvesti u slojevima uz nabijanje na potrebnu zbijenost. Sva zatrpavanja i nasipavanja izvesti materijalom bez otpadaka i organskih tvari. Svi zemljani radovi moraju se izvoditi u skladu s tehničkim uvjetima za zemljane radove. Obračun količina nasipavanja vrši se u svemu prema građevinskim normama. Nasip se mjeri materijalom u izvedenom stanju na mjestu izvedbe.</t>
    </r>
  </si>
  <si>
    <t>5.1.</t>
  </si>
  <si>
    <t>5.2.</t>
  </si>
  <si>
    <t>Izvedba horizotalne i vertikalne hidroizolacije jednokomponentnim  hidroizolacijskim mortom ojačanim vlaknima za primjenu u bazenima i spremnicima vode. Izvoditi na podovima. zidovima i stropu u unutrašnjosti strojarnice. Posebnu pozornost posvetiti obradi prodora instalacijskih cijevi i brtvljenju. Sve izvesti prema uputama proizvođača. Obračun po m2 izvedene hidroizolacije.</t>
  </si>
  <si>
    <t>ANTITRAUMATSKA OBLOGA</t>
  </si>
  <si>
    <t xml:space="preserve">Dobava i ugradnja antitraumatske obloge - lijevana guma koja se sastoji od EPDM granulata u boji i PU veziva,  debljine 10mm. Nanosi na građevinsku podlogu od betona premazane primerom (premaz primerom ukjučen u cijenu). Obloga se izvodi u dvije boje RAL7015  slate gray i RAL1012 yellow. U cijenu je uključen sav rad i materijal potreban za izradu obloge. Obračun prema površini izvedene obloge.
</t>
  </si>
  <si>
    <t>RAL7015  slate gray</t>
  </si>
  <si>
    <t>RAL1012 yellow</t>
  </si>
  <si>
    <t xml:space="preserve">6. </t>
  </si>
  <si>
    <t>BRAVARSKI RADOVI</t>
  </si>
  <si>
    <t>Dobava i ugradnja penjalica za spuštanje u strojarnicu. Penjalice se izvode od betonskog željeza promjera 20mm i to 3 komada/metar visine. U cijenu je uključeno savijanje željeza, bušenje AB zida, sidrenje specijalnim ljepilom i sve potrebno za punu funkcionalnost penjalice.</t>
  </si>
  <si>
    <t>kom.</t>
  </si>
  <si>
    <t xml:space="preserve">Dobava i ugradnja stupova nadstrešnice. Stupovi se izvode od čeličnih cijevi  Ø193,7 x 8 mm, visine 4,0m s poklopcem za spajanje i servisiranje elektroinstalacija vođenih unutar stupa, prihvatima za montažu reflektora i platna nadstrešnice. Stup je pocinčan i bojan, RAL po odabiru projektanta. Stup se temelji preko temeljne pločice i sidara u AB temelj. Izvođač će za potrebe izrade stupa dostaviti radionički nacrt projektantu na odobrenje. U cijenu je uključen sav rad, materijal i transport potreban za punu gotovost i funkcionalnost postavljenog stupa. Obračun po komadu.
</t>
  </si>
  <si>
    <t>Dobava i ugradnja čeličnog poklopca na ulazu u strojarnicu. Poklopac je dimenzija 120x120cm. Poklopac zaštititi antikorozivnim premazima. U cijenu uključen i okvir koji se ugrađuje u beton te pvc brtva. Obračun po komadu ugrađenog poklopca.</t>
  </si>
  <si>
    <t>Dobava i ugradnja ograde na ulazu u spray park. Ogradu izraditi od okvira od čeličnih U-profila 40/40/5mm na koje se vari mreža od točkasto zavarene čelične žice promjera 3mm, dimenzije oka 40x40mm u dva sloja (na svaki slobodan kraj U-profila). Na krajeve stupova variti temeljnu pločicu ili L.profil debljine 5mm preko koje se ograda pričvršćuje za AB klupu ili temelj. Dio ograde su i ulazna zaokretna vrata sastavljena od dovratnika(stupovi 40/40/5mm) učvršćenh u temelj i vratnog krila izrađenog od čeličnih U-profila 40/40/3mm na koje se vari mreža od točkasto zavarene čelične žice promjera 3mm, dimenzije oka 40x40mm u dva sloja (na svaki slobodan kraj U-profila). U izradu vrata su uključeni i okovi (šarke i kvaka).  Čelični elementi su pocinčani i bojani bojom po izboru projektanta. Ogradu izvesti prema dimenzijama iz projekta i izmjeri izvedenih klupa, a prije izrade izraditi radionički nacrt te ga dati na odobrenje projektantu. U cijenu su uključena i sva potrebna spojna sredstva potrebna za punu gotovost ograde. Obračun po kilogramu čeličnih elemenata.</t>
  </si>
  <si>
    <t>Dobava i ugradnja sjedišta ležaljke. Sjedište izraditi od okvira od čeličnih U-profila 40/40/5mm na koje se vari mreža od točkasto zavarene čelične žice promjera 3mm, dimenzije oka 40x40mm u dva sloja (na svaki slobodan kraj U-profila). Na krajeve stupova variti temeljnu pločicu ili L.profil debljine 5mm preko koje se sjedište pričvršćuje za AB klupu ili temelj.   Čelični elementi su pocinčani i bojani bojom po izboru projektanta. Sjedišta izvesti prema dimenzijama iz projekta i izmjeri izvedenih AB elemenata ležaljki, a prije izrade izraditi radionički nacrt te ga dati na odobrenje projektantu. U cijenu su uključena i sva potrebna spojna sredstva potrebna za punu gotovost sjedišta. Obračun po kilogramu čeličnih elemenata.</t>
  </si>
  <si>
    <t>Dobava i ugradnja čelične potkonstrukcije paravana za presvlačenje. Parava izraditi od čeličnih kvadratnih profila 50/50/2mm, međusobno zavarenih. Čeličnu potkonstrukciju pocinčati i bojati bojom za čelik Ral prema izboru projektanta. U cijenu je uključen i sav potreban spojni materijal. Prije izrade izraditi radionički nacrt te ga dati na odobrenje projektantu. Dimezije gotove potkonstrukcije prema projektu. Obračun po kilogramu čeličnog profila.</t>
  </si>
  <si>
    <t>Dobava i ugradnja travne smjese u zoni zelene površine. U cijenu je uključena priprema zemlje (usitnjavanje i dodavanje humusa), sijanje travne smjese, i zalijevanje barem 3 puta nakon sadnje.</t>
  </si>
  <si>
    <t xml:space="preserve">Dodatna oprema za pričvršćivanje panela:
spojnice: za pričvršćivanje dva panela na stup, s kapicama za pokrivanje glave vijka
sigurnosni matični vijci M8: specijalni vijci s poluokruglom glavom od inox čelika za blokiranje spojnica na umetcima stupova
specijalne kopče: od inox čelika za spajanje dva panela kod postavljanja panela u šiljasti kut
Plastične kape
</t>
  </si>
  <si>
    <t>Dobava i ugradnja ograde koja se sastoji od kvadratnih stupova, panela i dodatne opreme za pričvršćivanje. Ukupna duljina ograde iznosi 103m. Visina ograde je 107 cm u odnosu na razinu okolnog tla, sve prema detalju iz projekta.</t>
  </si>
  <si>
    <t xml:space="preserve">PANEL
-Elektrovarena ograda s horizontalnim pojačanjem
-Rubni šiljci od 30 mm sa samo jedne strane
-Visina panela (mm): 1030
-Otvor oka na mreži (mm): 200×50
-Otvor oka na horizontalnom pojačanju (mm): 100×50
-Promjer žice (mm): 5
-Širina panela (cm): 250
Žica je čelična vruće cinčana, elektrovarena, presvučena poliesterom. Minimalna količina cinka: 40 g/m 2, pocinčavanje i plastifikacija poliesterom (minimalna debljina sloja 100 mikrona).
BOJA:RAL siva 7030
</t>
  </si>
  <si>
    <t xml:space="preserve">KVADRATNI STUPOVI:
Stupovi kvadratnog presjeka, pocinčani s vanjske i unutrašnje strane te plastificirani. Vruće cinčani, minimalna količina cinka:275 g/m 2 (obostrano – u skladu s normama Euro 10147)
VISINA, H = 107mm
-Pocinčani i plastificirani poliesterom (minimalna debljina sloja: 60 mikrona)
-Presjek: 60 × 60 × 1,5 mm; 6,68 cm 3
-Otpornost na istezanje čeličnog lima: 320 do 510 N/mm 2 (u skladu s DIN 2395)
BOJA:RAL siva 7030
</t>
  </si>
  <si>
    <t>U cijenu ograde uključeni su svi elementi uključujući potrebna podupiranja stupova, razmjeravanja, i sav potreban rad uključujući dvoja dvokrilna tipska vrata u istom izgledu kao i  Obračun po m ograde.</t>
  </si>
  <si>
    <t>3.10.</t>
  </si>
  <si>
    <t>Dobava i ugradnja tuša za javne prostore od nehrđajućeg čelika s samozatvarajućim ventilom, svim pričvrsnim materijalom i opremom potrebnom za punu funkcionalnost tuša. Visina tuša  200 - 250cm. U cijenu uključen sav potreban rad i materijal, obračun po komadu funkcionalnog tuša.</t>
  </si>
  <si>
    <t>Dobava i ugradnja pitnika za vodu za javne prostore od nehrđajućeg čelika sa samozatvarajućim ventilom, svim pričvrsnim i spojnim materijalom  potrebnim za punu funkcionalnost pitnika. Dimenzije uređaja cca 40x50cm ukupne visine do 100cm.  U cijenu uključen sav potreban rad i materijal, obračun po komadu funkcionalnog pitnika.</t>
  </si>
  <si>
    <t>kom</t>
  </si>
  <si>
    <t>3.11.</t>
  </si>
  <si>
    <t>Iskolčenje površina na kojima se izvode radovi obuhvaća sva geodetska mjerenja kojima se podatci prenose iz projekta na teren.Osiguranje skolčenih površina,profiliranje,obnavljanje i održavanje iskolčenih oznaka na terenu za sve vrijeme izvođenja radova. U cijenu održavanja iskolčenja površina na kojima se odvijaju radovi uključena su sva mjerenja i iskolčenja u tijeku rada te izvođač nema pravo na posebnu naknadu za ove radove. U cijenu uključena i snimka izvedenog stanja instalacija i izgrađenog spray parka.</t>
  </si>
  <si>
    <t>6.1.</t>
  </si>
  <si>
    <t>6.2.</t>
  </si>
  <si>
    <t>6.3.</t>
  </si>
  <si>
    <t>6.4.</t>
  </si>
  <si>
    <t>6.5.</t>
  </si>
  <si>
    <t>6.6.</t>
  </si>
  <si>
    <t>7.</t>
  </si>
  <si>
    <t>ZAVRŠNE OBRADE I URBANA OPREMA</t>
  </si>
  <si>
    <t>7.1.</t>
  </si>
  <si>
    <t>7.2.</t>
  </si>
  <si>
    <t>7.3.</t>
  </si>
  <si>
    <t>7.4.</t>
  </si>
  <si>
    <t>7.5.</t>
  </si>
  <si>
    <t>7.6.</t>
  </si>
  <si>
    <t>7.7.</t>
  </si>
  <si>
    <t>UKUPNO ZAVRŠNE OBRADE I URBANA OPREMA</t>
  </si>
  <si>
    <t>UKUPNO BRAVARSKI RADOVI</t>
  </si>
  <si>
    <t>UKUPNO IZOLATERSKI RADOVI</t>
  </si>
  <si>
    <t xml:space="preserve">BETONSKI I ARMIRANO-BETONSKI RADOVI </t>
  </si>
  <si>
    <t xml:space="preserve">UKUPNO BETONSKI I ARMIRANO-BETONSKI RADOVI </t>
  </si>
  <si>
    <t>4.11.</t>
  </si>
  <si>
    <t>Izvedba linijske odvodnje slivnim kanalicama polimerbetona s pocinčanom rešetkom za odvodnju oborinske vode i vode iz uređaja spray parka. Linijska odvodnja se satoji od kanala promjenjive visine za osiguranje pada, pokrovne rešetke, sabirnika sa sitom za nečistoće i ostalim elementima koje je potrebno ugradit prema uputama proizvođača. Širina kanalice 23,5cm, visina od 26,5 do 34,0cm. Ugradnja kanalice prema uputama proizvođača - iskop, poravnanje podloge,  betoniranje temelja betonom C20/25, ugradnja kanalice u cementni mort C20/25 (podložiti i obložiti) i ostale potrebne radnje i materijal do pune funkcionalnosti i gotovosti ugrađenog kanala za linijsku odvodnju vode. U cijenu je uključeno i spajanje kanalice na sustav odvodnje i cirkulaciju vode spray parka. Obračun po m ugrađene kanalice.</t>
  </si>
  <si>
    <t>UKUPNO ZEMLJANI RADOVI</t>
  </si>
  <si>
    <t>Strojni široki iskop zemlje C kategorije prema visinskim i položajnim kotama iz projekta, te nagibima pokosa od 1:3.  U stavku uključeno osiguranje građevinske jame. Višak zemlje deponirati u neposrednoj blizini na udaljenosti do 50m u odnosu na mjesto iskopa što je uključeno u cijenu iskopa. Zemlju od isopa koristiti za zatrpavanje građevine po završetku radova na izgradnji strojarnice. Radove izvesti prema projektnoj dokumentaciji.</t>
  </si>
  <si>
    <t>Odvoz viška zemljanog materijala od iskopa na deponij udaljen do 5 km. U cijenu je uključen utovar, odvoz, istovar i  planiranje na deponiju.</t>
  </si>
  <si>
    <t>3.12.</t>
  </si>
  <si>
    <t>UKUPNO PRETHODNI I PRIPREMNI RADOVI</t>
  </si>
  <si>
    <t>UKUPNO RADOVI UKLANJANJA</t>
  </si>
  <si>
    <t>6.7.</t>
  </si>
  <si>
    <t>2.3.</t>
  </si>
  <si>
    <t>Zarezivanje asfalta - priprema za uklanjanje i bojanje. Zarezivanje vršiti prema shemi iz projekta. Obračun po m zarezanog asfalta.</t>
  </si>
  <si>
    <t>4.12.</t>
  </si>
  <si>
    <t>Dobava i ugradnja tipskih betonskih rubnjaka dimenzija 8/20/100cm na projektirano mjesto. Rubnjaci se ugrađuju upušteno u sloj mršavog betona C16/20. Sve izvesti prema projektu. Obračun po m' ugrađenog rubnjaka.</t>
  </si>
  <si>
    <t xml:space="preserve">Obnova asfaltnog zastora na dijelu postojeće pješačke staze i proširenja iste. Izrada i ugradnja asfaltne mješavine za nosive slojeve od bitumeniziranog materijala po vrućem
postupku u sloju debljine 6 cm na projektiranim površinama. Radove izvest prema O.T.U za
radove na cestama točka 7.2.2. Gornji bitumenizirani nosivi sloj /AC 16 surf 50/70 AG4 M4/ nanosi se na potpuno uređenom i po nadzornom inženjeru preuzetom tamponskom sloju.  U jediničnoj cijeni sadržani su svi troškovi nabave materijala, proizvodnje i ugradnje asfaltne
mješavine, prijevoz, oprema i svi ostali troškovi
potrebni za izvođenje radova. Obračun po m2 ugrađenog zastora. </t>
  </si>
  <si>
    <t>Bojanje linija širine 15cm bijelom bojom između zarezanog asfalta akrilnom bojom na bazi otapala za označavanje horizontalne signalizacije prometnica i parkirališta. Nanošenje boje u dva sloja prema uputama proizvođača. Obračun po m2 obojane linije.</t>
  </si>
  <si>
    <t>7.8.</t>
  </si>
  <si>
    <t>6.</t>
  </si>
  <si>
    <t>5.</t>
  </si>
  <si>
    <t>4.</t>
  </si>
  <si>
    <t>3.</t>
  </si>
  <si>
    <t>2.</t>
  </si>
  <si>
    <t xml:space="preserve">1. </t>
  </si>
  <si>
    <t>6.8.</t>
  </si>
  <si>
    <t>Dobava i ugradnja čeličnih pocinčanih  vrata za građevinski otovor dimenzija 112/300cm s rešetkom za dovod zraka. Vrata izraditi od čeličnog dovratnika (čelični profili 100/50/2mm) , a vratno krilo od čeličnih profila 50/50/2mm i jednostrane obloge od čeličnog lima debljine 3mm perforiranog u donjoj zoni vrata. U cijenu je uključena i brava s kvakom te komplet od tri ključa. Prije izrade vrata izvođeč je dužan izraditi radionički nacrt i dati na odobrenje projektantu. U cijenu su uključena sva spojna sredstva i radnje potrebne za ugradnju na projektirano mjesto.Obračun po komadu potpuno funkcionalnih ugrađenih vrata.</t>
  </si>
  <si>
    <t>REKAPITULACIJA GRAĐEVINSKO OBRTNIČKI RADOVI</t>
  </si>
  <si>
    <t>GRAD IVANIĆ-GRAD</t>
  </si>
  <si>
    <t>UREĐENJE VODENOG ZABAVNOG SPRAY PARKA ZA DJECU/ FONTANA</t>
  </si>
  <si>
    <t>33_2019</t>
  </si>
  <si>
    <t>Građevina:</t>
  </si>
  <si>
    <t>Lokacija:</t>
  </si>
  <si>
    <t>Investitor:</t>
  </si>
  <si>
    <t>zop:</t>
  </si>
  <si>
    <t xml:space="preserve">k.č.br. 2079/4, k.o. Ivanić-Grad </t>
  </si>
  <si>
    <t>Sportsko-rekreacijski park Zelenjak, Ivanić-Grad</t>
  </si>
  <si>
    <t xml:space="preserve">TROŠKOVNIK  
</t>
  </si>
  <si>
    <t>r.br.</t>
  </si>
  <si>
    <t>opis stavke</t>
  </si>
  <si>
    <t>jed</t>
  </si>
  <si>
    <t>količina</t>
  </si>
  <si>
    <t>cijena</t>
  </si>
  <si>
    <t>ukupno</t>
  </si>
  <si>
    <t>Napomena:</t>
  </si>
  <si>
    <t>Svaka stavka obuhvaća nabavu, dopremu i ugradnju opreme, te sav potreban materijal i radove potrebne za dovođenje opreme u stanje potpune gotovosti.</t>
  </si>
  <si>
    <t xml:space="preserve">Troškovnik tehnike Spray parka je izrađen na temelju glavnog projekta. Naknadnom razradom projekta te izradom detalja je moguća izmjene količine i vrste opreme. </t>
  </si>
  <si>
    <t>I.</t>
  </si>
  <si>
    <t>STROJARSKI TROŠKOVNIK TEHNIKE SPRAY PARKA ZELENJAK</t>
  </si>
  <si>
    <t>A.</t>
  </si>
  <si>
    <t>SPRAY PARK</t>
  </si>
  <si>
    <t>A.01</t>
  </si>
  <si>
    <t>FILTRACIJA</t>
  </si>
  <si>
    <t>A.01.01.</t>
  </si>
  <si>
    <t xml:space="preserve">Filterski agregat za filtriranje bazenske vode, izrađen iz poliestera sa ručnim upravljanjem PVC zapornim zaklopkama. Filter mora biti otporan na kloriranu bazensku vodu radnog tlaka 2,5 bar sa otvorom na vrhu filtera Ø400 i revizijskim otvorom Ø75 na plaštu filtera. Filter sadrži ploču sa mlaznicama, manometri profila na ulazu i na izlazu iz pješčanog filtera, natpisi i oznake smjera protoka, slavinice za uzimanje uzoraka d20, sitna armatura, rastavljivi spojevi, spojni, vijčani i vezni materijal. </t>
  </si>
  <si>
    <r>
      <t>-Protok: 43 m</t>
    </r>
    <r>
      <rPr>
        <vertAlign val="superscript"/>
        <sz val="8"/>
        <rFont val="Arial"/>
        <family val="2"/>
        <charset val="238"/>
      </rPr>
      <t>3</t>
    </r>
    <r>
      <rPr>
        <sz val="8"/>
        <rFont val="Arial"/>
        <family val="2"/>
        <charset val="238"/>
      </rPr>
      <t>/h
-Medij: voda iz gradskog vodovoda
-Radna temp. bazenske vode: t = 24-28° C.
-Radni tlak: pd = 2,5 bar 
-Filterska ispuna ukupne visine 1,0 m</t>
    </r>
  </si>
  <si>
    <t>Osnovne dimenzije:</t>
  </si>
  <si>
    <t>Promjer: 1.050 mm
Visina:   1.950 mm 
Nazivni tlak filtera: NP 2,5</t>
  </si>
  <si>
    <t xml:space="preserve">Filterska ispuna: </t>
  </si>
  <si>
    <t>Pijesak 0,5-1,0 mm 300 kg</t>
  </si>
  <si>
    <t>A.01.02.</t>
  </si>
  <si>
    <t>Filterska grana: 
Leptirasta ručna PVC-U zaklopka, za ugradnju između prirubnica, komplet sa letećim prirubnicama i prirubničkim nastavcima, brtvama te materijalom za ljepljenje, spajanje i nošenje.</t>
  </si>
  <si>
    <t>d90</t>
  </si>
  <si>
    <t>A.01.03.</t>
  </si>
  <si>
    <t xml:space="preserve">Automatski odzračni ventil, NP10, R 2" , komplet s rastavljivim spojevima pripremljenim za spajanje na tlačnu PVC cijev, sa spojnim, brtvenim i veznim materijalom. </t>
  </si>
  <si>
    <t>A.01.04.</t>
  </si>
  <si>
    <t>Dobava i ugradnja kuglastih ventila iz tvrdog PVC-a, NP10, s ručicom i holenderskim priključcima, te materijalom za spajanje i nošenje.</t>
  </si>
  <si>
    <t>d32</t>
  </si>
  <si>
    <t>A.01.05.</t>
  </si>
  <si>
    <t>Priključni PVC razvod d32, d90, NP10, s fazonskim materijalom za brtvljenje, spajanje i nošenje.</t>
  </si>
  <si>
    <t>A.01.06.</t>
  </si>
  <si>
    <t>PVC kontrolno staklo (vizir) s kučištem, prirubnicama uključivo materijal za ljepljenje, spajanje i nošenje.</t>
  </si>
  <si>
    <t>A.01.07.</t>
  </si>
  <si>
    <t>Nepovratna PVC-U zaklopka, za ugradnju između prirubnica, komplet sa letećim prirubnicama i prirubničkim nastavcima, brtvama te materijalom za ljepljenje, spajanje i nošenje.</t>
  </si>
  <si>
    <t>A.01.08.</t>
  </si>
  <si>
    <t>Osjetnik protoka sa beznaponskim kontaktom, navojni priključak 1" u kompletu sa sedlom d90-1", te materijalom za spajanje i nošenje.</t>
  </si>
  <si>
    <t>A.01.09.</t>
  </si>
  <si>
    <r>
      <t>Cirkulacijska crpka izrađena iz polipropilena (PP GF30), sa ugrađenim predfilterom zapremine 10 litara za sakupljanje većih nečistoća, karakteristika: 
Q=43,0 m</t>
    </r>
    <r>
      <rPr>
        <vertAlign val="superscript"/>
        <sz val="8"/>
        <rFont val="Arial"/>
        <family val="2"/>
        <charset val="238"/>
      </rPr>
      <t>3</t>
    </r>
    <r>
      <rPr>
        <sz val="8"/>
        <rFont val="Arial"/>
        <family val="2"/>
        <charset val="238"/>
      </rPr>
      <t xml:space="preserve">/h, H=11,0 m, P=2,60 kW, U=400V. 
</t>
    </r>
  </si>
  <si>
    <t>A.01.10.</t>
  </si>
  <si>
    <t>A.01.11.</t>
  </si>
  <si>
    <t>Leptirasta ručna PVC-U zaklopka, za ugradnju između prirubnica, komplet sa letećim prirubnicama i prirubničkim nastavcima, brtvama te materijalom za ljepljenje, spajanje i nošenje.</t>
  </si>
  <si>
    <t>d125</t>
  </si>
  <si>
    <t>A.01.12.</t>
  </si>
  <si>
    <t>Manometar 0-6 bara, d100 mm, u kompletu sa ventilom i navojnim priključkom i sedlom d140/1/2"</t>
  </si>
  <si>
    <t>A.02</t>
  </si>
  <si>
    <t>INSTALACIJA</t>
  </si>
  <si>
    <t>A.02.01.</t>
  </si>
  <si>
    <t>Tlačna, ispusna, preljevna i usisna  instalacija izrađena iz tlačnih PVC cijevi PN 10 bara uključivo sa fitinzima i ovješenjem, spajanje ljepljenjem.</t>
  </si>
  <si>
    <t>d20</t>
  </si>
  <si>
    <t>d40</t>
  </si>
  <si>
    <t>d50</t>
  </si>
  <si>
    <t>d63</t>
  </si>
  <si>
    <t>d75</t>
  </si>
  <si>
    <t>d110</t>
  </si>
  <si>
    <t>d140</t>
  </si>
  <si>
    <t>d160</t>
  </si>
  <si>
    <t>d200</t>
  </si>
  <si>
    <t>d225</t>
  </si>
  <si>
    <t>A.02.02.</t>
  </si>
  <si>
    <t>A.02.03.</t>
  </si>
  <si>
    <t>A.02.04.</t>
  </si>
  <si>
    <t>Dobava i ugradnja ovjesnog i konzolnog pribora, za cjevovod iz PVC-a te spojnih elemenata.</t>
  </si>
  <si>
    <t>A.02.05.</t>
  </si>
  <si>
    <t>Dobava i ugradnja spojnih elemenata za cjevovod iz PVC-a.</t>
  </si>
  <si>
    <t>A.03</t>
  </si>
  <si>
    <t>PRIKLJUČNI VODOVOD</t>
  </si>
  <si>
    <t>A.03.01.</t>
  </si>
  <si>
    <t>Priključna vodovodna instalacija koja se sastoji od:</t>
  </si>
  <si>
    <t xml:space="preserve">- instalacija sa fitinzima i ovješenjem </t>
  </si>
  <si>
    <t xml:space="preserve">- cijev R 1" </t>
  </si>
  <si>
    <t>- nepovratni ventil NO 25</t>
  </si>
  <si>
    <t>- kuglasti ventil NO 25</t>
  </si>
  <si>
    <t>- vodomjer</t>
  </si>
  <si>
    <t>- reduktor tlaka 1"</t>
  </si>
  <si>
    <t>- elektromagnetni ventil 1"</t>
  </si>
  <si>
    <t>A.03.02.</t>
  </si>
  <si>
    <r>
      <t>'Ionski omekšivač vode maksimalnog protoka Q=2 m</t>
    </r>
    <r>
      <rPr>
        <vertAlign val="superscript"/>
        <sz val="8"/>
        <rFont val="Arial"/>
        <family val="2"/>
        <charset val="238"/>
      </rPr>
      <t>3</t>
    </r>
    <r>
      <rPr>
        <sz val="8"/>
        <rFont val="Arial"/>
        <family val="2"/>
        <charset val="238"/>
      </rPr>
      <t>/h, dimenzija 340x500x1200mm, priključak 1". Količina ionske mase 25L.</t>
    </r>
  </si>
  <si>
    <t>A.04</t>
  </si>
  <si>
    <t>GRIJANJE VODE</t>
  </si>
  <si>
    <t>A.04.01.</t>
  </si>
  <si>
    <r>
      <t>Električni grijač za grijanje vode fontane P</t>
    </r>
    <r>
      <rPr>
        <vertAlign val="subscript"/>
        <sz val="8"/>
        <rFont val="Arial"/>
        <family val="2"/>
        <charset val="238"/>
      </rPr>
      <t>top</t>
    </r>
    <r>
      <rPr>
        <sz val="8"/>
        <rFont val="Arial"/>
        <family val="2"/>
        <charset val="238"/>
      </rPr>
      <t>=6 kW. Priključak PVC cijevi Ø50 i Ø63 na lijepljenje, priključak struje 3~.</t>
    </r>
  </si>
  <si>
    <t>A.04.02.</t>
  </si>
  <si>
    <t xml:space="preserve">Ručna kuglasta slavina izrađena od tvrdog PVC-a za radni tlak 10 bar s holenderskim nastavcima te materijalom za ljepljenje, spajanje i nošenje;   </t>
  </si>
  <si>
    <t>A.04.03.</t>
  </si>
  <si>
    <t>A.05</t>
  </si>
  <si>
    <t>PRODORI U ZIDOVIMA MEĐUSPREMNIKA I KOMPENZACIJE</t>
  </si>
  <si>
    <t>A.05.01.</t>
  </si>
  <si>
    <t>Elementi za ugradnju u betonske zidove i dno bazena, izrađeni od PVC cijevi s ugrađenom labirintnom brtvom izrađenom od PVC ploče zaljepljenje na cijev. Dio koji se ugrađuje u beton je s obje strane premazan ljepilom i posipan kvarcnim pijeskom. Krajevi cijevi su blindirani i zaštićeni prilikom betoniranja.</t>
  </si>
  <si>
    <t>d32 - anemometar</t>
  </si>
  <si>
    <t>d125 - usis filterske crpke</t>
  </si>
  <si>
    <t>d75 - ispust međuspremnika</t>
  </si>
  <si>
    <t>d75 - tlak pumpe atrakcije luka</t>
  </si>
  <si>
    <t>d200 - preljev</t>
  </si>
  <si>
    <t>d225 - preljev</t>
  </si>
  <si>
    <t>d200 - sigurnosni preljev</t>
  </si>
  <si>
    <t>d63 - ispust kompenzacije</t>
  </si>
  <si>
    <t>d63 - nivokaz</t>
  </si>
  <si>
    <t>d110 - ventilacija</t>
  </si>
  <si>
    <t>d32- struja</t>
  </si>
  <si>
    <t>d90 - otpadna voda iz potopne pumpe</t>
  </si>
  <si>
    <t>d90 - otpadna voda od pranja filtera</t>
  </si>
  <si>
    <t>d32 - vodovod</t>
  </si>
  <si>
    <t>d125 - preljev</t>
  </si>
  <si>
    <t>d125 - kablovi za crpke</t>
  </si>
  <si>
    <t>d90 - obrađena voda</t>
  </si>
  <si>
    <t>d110 - kablovi za podne mlaznice</t>
  </si>
  <si>
    <t>d50 - tlak atrakcije podne mlazice</t>
  </si>
  <si>
    <t>d50 - tlak atrakcije pištolja</t>
  </si>
  <si>
    <t>d125 - usis atrakcije cvijeta</t>
  </si>
  <si>
    <t>d90 - tlak atrakcije cvijeta</t>
  </si>
  <si>
    <t>d63 - usis atrakcije pištolja</t>
  </si>
  <si>
    <t>A.06</t>
  </si>
  <si>
    <t>KEMIJSKI TRETMAN VODE</t>
  </si>
  <si>
    <t xml:space="preserve">A.06.01. </t>
  </si>
  <si>
    <t>Uređaj za automatsko mjerenje pH vrijednosti, redox potencijala, slobodnog klora i temperature vode te doziranje otopina za održavanje potrebne kvalitete vode u bazenu (pH korekcija/dezinfekcija), što se sastoji od kučišta sa sondama za mjerenje kvalitete, elektronske centrale, dozirnih crpki za NaOCl i pH- otopine i indikatora protoka kroz cjevovod analize, sve smješteno u zajedničko kućište.</t>
  </si>
  <si>
    <t>Prikaz/upravljanje: Veliki zaslon od 4 retka, upravljanje pomoću 5 tipki</t>
  </si>
  <si>
    <t>Mjerno područje Redoks: 0-1,000 mV</t>
  </si>
  <si>
    <t>Mjerno područje pH=0-10</t>
  </si>
  <si>
    <t>Mjerno područje slobodnog klora: 0,01-10 ppm/mg/l</t>
  </si>
  <si>
    <r>
      <t>Mjerno područje temperature:2× 0-50</t>
    </r>
    <r>
      <rPr>
        <sz val="8"/>
        <rFont val="Calibri"/>
        <family val="2"/>
        <charset val="238"/>
      </rPr>
      <t>°, 1×0-75°C</t>
    </r>
  </si>
  <si>
    <t>Način rada: automatsko/ručno/isključeno</t>
  </si>
  <si>
    <t>Dozirne stanica za doziranje tekućih kemikalija za neutralizaciju slobodnog klora otpadne vode.</t>
  </si>
  <si>
    <t>Nadzorne i sigurnosne funkcije: nadzor protoka u krugu mjerenja, odvojeno napajanje za dozirne crpke, praćenje razina spremnika pH i dezinfekcije</t>
  </si>
  <si>
    <t>Funkcija alarma: alarm mjernih vrijednosti, alarmni prag se može podesiti s obje strane, alarm vremena doziranja, alarm za nadzor razine dozirnog spremnika</t>
  </si>
  <si>
    <t>Električni priključak: 110-240V, 50/60Hz</t>
  </si>
  <si>
    <t xml:space="preserve">A.06.02. </t>
  </si>
  <si>
    <t>Troškovi ovlaštenog servisera od strane proizvođača i izdavanje garancije na rad uređaja prilikom puštanja u pogon popraćeno izdavanjem potvrde i izvršene kalibracije istog.</t>
  </si>
  <si>
    <t xml:space="preserve">A.06.03. </t>
  </si>
  <si>
    <t xml:space="preserve">Dobava i ugradnja dozirne stanice za doziranje tekućih kemikalija za dezinfekciju. 
Membranska dozirna crpka sa usisnom košarom, nepovratnim ventilom, usisnim cjevovodom, dozirnim ventilom za prolaz kroz PVC kuglasti ventil, PE cjevnom instalacijom 6/4mm 20m. 
Q = 5-8 l/h 
p = 7-2 bar
Rad dozirne crpke prema ulaznom signalu 4 - 20 mA.
</t>
  </si>
  <si>
    <t xml:space="preserve">A.06.04. </t>
  </si>
  <si>
    <t xml:space="preserve">Dobava i ugradnja dozirne stanice za doziranje tekućih kemikalija za regulaciju pH. 
Membranska dozirna crpka sa usisnom košarom, nepovratnim ventilom, usisnim cjevovodom, dozirnim ventilom za prolaz kroz PVC kuglasti ventil, PE cjevnom instalacijom 6/4mm 20m. 
Q = 5-8 l/h 
p = 7-2 bar
Rad dozirne crpke prema ulaznom signalu 4 - 20 mA.
</t>
  </si>
  <si>
    <t xml:space="preserve">A.06.05. </t>
  </si>
  <si>
    <t>Dobava i ugradnja dozirne stanice za doziranje tekućih kemikalija za neutralizaciju klora. 
Membranska dozirna crpka sa usisnom košarom, nepovratnim ventilom, usisnim cjevovodom, dozirnim ventilom za prolaz kroz PVC kuglasti ventil, PE cjevnom instalacijom 6/4mm 20m. 
Q = 1-3 l/h 
p = 15-5 bar</t>
  </si>
  <si>
    <t xml:space="preserve">A.06.06. </t>
  </si>
  <si>
    <t>Namještanje, puštanje u pogon i regulacija, komplet s izvješćem o namještenim vrijednostima; upoznavanje i edukacija osoblja investitora; provedba mjerenja kvalitete bazenske vode za vrijeme pokusnog rada od strane ovlaštene institucije prema važećim propisima, kako bi se utvrdila primjerenost i kvaliteta u objektu izvedene kemijske pripreme bazenske vode.</t>
  </si>
  <si>
    <t xml:space="preserve">A.06.07. </t>
  </si>
  <si>
    <t>Tlačna proba instalacija kemijskih otopina. Stavka obuhvaća punjenje cjevovoda vodom, tlačnu probu sa zapisnikom i ispuštanjem vode.</t>
  </si>
  <si>
    <t xml:space="preserve">A.06.08. </t>
  </si>
  <si>
    <t>Upute o zaštiti pri radu, nadzoru i održavanju te sigurnosno tehnički podaci za sve kemikalije koje se koriste na hrvatskom jeziku u 2 primjerka.</t>
  </si>
  <si>
    <t xml:space="preserve">A.06.09. </t>
  </si>
  <si>
    <t xml:space="preserve">A.06.10. </t>
  </si>
  <si>
    <t>Nabava, doprema i ugradnja umivaonika od nehrđajučeg materijala otpornog na kemijske otopine u prostoriji kemijske pripreme. U stavku uračunati: kutni ventil, sifon te sav potreban spojno brtveni materijal.</t>
  </si>
  <si>
    <t>-kutni ventil NO15</t>
  </si>
  <si>
    <t>-sifon</t>
  </si>
  <si>
    <t>-slavinu NO15 sa holender nastavkom R3/4"</t>
  </si>
  <si>
    <t xml:space="preserve">-armatura sa ručnim tušem na izvlačenje </t>
  </si>
  <si>
    <t xml:space="preserve">A.06.11. </t>
  </si>
  <si>
    <t>Dobava i ugradnja spremnika za kemikalije izrađenog od PE, materijala otpornog na NaOCl i kiseline uz pripadajuće tankvane.</t>
  </si>
  <si>
    <t>Sremnik za dezinfekcijsko sredstvo, pH minus: 
 V = 530 lit, ØxH 830mm x 1065mm</t>
  </si>
  <si>
    <t xml:space="preserve">A.06.12. </t>
  </si>
  <si>
    <t>Sremnik za dekloran: 
 V = 108 lit, ØxH 470mm x 680mm</t>
  </si>
  <si>
    <t xml:space="preserve">A.06.13. </t>
  </si>
  <si>
    <t>Prenosni  aparat za mjerenje pH i klora u vodi sa digitalnim očitanjem - pH ,Cl vrijednosti i sa pripadajućim reagensima</t>
  </si>
  <si>
    <t xml:space="preserve">A.06.14. </t>
  </si>
  <si>
    <t>Isporuka tekućih kemikalija za prvo puštanje u rad i probni rad.</t>
  </si>
  <si>
    <t>1. Za dezinfekciju - Natrijev hipoklorit 15%</t>
  </si>
  <si>
    <t>2. Za regulaciju pH - Sulfatna kiselina 30%</t>
  </si>
  <si>
    <t>3. Za neutralizaciju - Natrijev bisulfit (razrijeđuje se u 20%-tnu otopinu)</t>
  </si>
  <si>
    <t>litara</t>
  </si>
  <si>
    <t xml:space="preserve">A.06.15. </t>
  </si>
  <si>
    <t xml:space="preserve">Komplet uzoraka kemikalija za namještanje mjernih sondi. </t>
  </si>
  <si>
    <t>KEMIJSKI TRETMAN FONTANSKE VODE</t>
  </si>
  <si>
    <t>A.07</t>
  </si>
  <si>
    <t>UGRADBENI ELEMENTI</t>
  </si>
  <si>
    <t>A.07.01.</t>
  </si>
  <si>
    <t>Ugradbeni element kućišta za reflektor i mlaznicu izrađen od nehrđajućeg čelika kvalitete AISI 304. 3 prilkjučka d110 i priključak za tlačnu instalaciju mlaznice 1", unutarnji navoj. Dimenzije kućišta su 300×275×300 mm.</t>
  </si>
  <si>
    <t>A.08</t>
  </si>
  <si>
    <t>MLAZNICE OBRAĐENE VODE</t>
  </si>
  <si>
    <t>A.08.01.</t>
  </si>
  <si>
    <r>
      <t>Podna mlaznica za ubacivanje obrađene vode u bazen. Mlaznica izrađena od nehrđajučeg čelika AISI 316. Priključak sa kandžama. Ugrdanja u PVC cijev d50. Kapacitet mlaznice max. 15,0 m</t>
    </r>
    <r>
      <rPr>
        <vertAlign val="superscript"/>
        <sz val="8"/>
        <rFont val="Arial"/>
        <family val="2"/>
        <charset val="238"/>
      </rPr>
      <t>3</t>
    </r>
    <r>
      <rPr>
        <sz val="8"/>
        <rFont val="Arial"/>
        <family val="2"/>
        <charset val="238"/>
      </rPr>
      <t xml:space="preserve">/h. </t>
    </r>
  </si>
  <si>
    <t>A.08.02.</t>
  </si>
  <si>
    <r>
      <t>Zidna mlaznica za ubacivanje obrađene vode u bazen. Mlaznica izrađena od ABS-a sa unutarnjim priključkom d50 na lijepljenje i 2" vanjski navojni priključak. Kapacitet mlaznice max. 7,0 m</t>
    </r>
    <r>
      <rPr>
        <vertAlign val="superscript"/>
        <sz val="8"/>
        <rFont val="Arial"/>
        <family val="2"/>
        <charset val="238"/>
      </rPr>
      <t>3</t>
    </r>
    <r>
      <rPr>
        <sz val="8"/>
        <rFont val="Arial"/>
        <family val="2"/>
        <charset val="238"/>
      </rPr>
      <t xml:space="preserve">/h. </t>
    </r>
  </si>
  <si>
    <t>A.09</t>
  </si>
  <si>
    <t>ATRAKCIJE SPRAY PARKA</t>
  </si>
  <si>
    <t>ATRAKCIJA PODNIH MLAZNICA</t>
  </si>
  <si>
    <t>A.09.01.</t>
  </si>
  <si>
    <t>Crpka atrakcije podnih mlaznica sa frekvencijskom regulacijom mlaza.
Q=24-150 l/min,H=0-5,6m,P=130W,U=230V. Priključci usis i tlak 1 1/2''</t>
  </si>
  <si>
    <t>A.09.02.</t>
  </si>
  <si>
    <t>Mlaznica vodenog efekta okolnog mlaza. Max visina mlaza do 2.00 m, protok 46 l/min.Navojni priključak 1".</t>
  </si>
  <si>
    <t>A.09.03.</t>
  </si>
  <si>
    <t>LED RGB reflektor, P=21W, U=24V DC. Dimenzije reflektora su (Ø×H): 180×30 mm. Kućište reflektora od nehrđajućeg čelika kvalitete AISI 316. Jačina osvjetljenja 837 lumena.</t>
  </si>
  <si>
    <t>ATRAKCIJA LUKA (SPRAY ARCHES)</t>
  </si>
  <si>
    <t>A.09.04.</t>
  </si>
  <si>
    <t>Crpka atrakcije podnih mlaznica sa frekvencijskom regulacijom mlaza.
Q=30-400 l/min,H=0-15,0m,P=730W,U=230V. Priključci usis i tlak 2''</t>
  </si>
  <si>
    <t>A.09.05.</t>
  </si>
  <si>
    <t>Dobava i ugradnja vodene atrakcije Spray arches izrađene od čelika, uključujući dijelove od INOX-a. Unutarnja visina atrakcije 1700 mm.</t>
  </si>
  <si>
    <t>ATRAKCIJA PIŠTOLJA (WATER CANNON)</t>
  </si>
  <si>
    <t>A.09.06.</t>
  </si>
  <si>
    <r>
      <t>Cirkulacijska crpka izrađena iz polipropilena (PP GF30), sa ugrađenim predfilterom zapremine 3 litara za sakupljanje većih nečistoća, karakteristika: 
Q=8,1 m</t>
    </r>
    <r>
      <rPr>
        <vertAlign val="superscript"/>
        <sz val="8"/>
        <rFont val="Arial"/>
        <family val="2"/>
        <charset val="238"/>
      </rPr>
      <t>3</t>
    </r>
    <r>
      <rPr>
        <sz val="8"/>
        <rFont val="Arial"/>
        <family val="2"/>
        <charset val="238"/>
      </rPr>
      <t xml:space="preserve">/h, H=12,0 m, P=0,75 kW, U=230V. 
</t>
    </r>
  </si>
  <si>
    <t>A.09.07.</t>
  </si>
  <si>
    <t>A.09.08.</t>
  </si>
  <si>
    <t xml:space="preserve">Ručni nepovratni ventil sa oprugom izrađen od tvrdog PVC-a za radni tlak 10 bar s holenderskim nastavcima te materijalom za ljepljenje, spajanje i nošenje;   </t>
  </si>
  <si>
    <t>A.09.09.</t>
  </si>
  <si>
    <t>Dobava i ugradnja vodene atrakcije Water Cannon izrađene od čelika, uključujući dijelove od INOX-a. Max. protok je 45 L/min raspoređen kroz tri otvora promjera Ø5 mm.</t>
  </si>
  <si>
    <t>ATRAKCIJA CVIJETA (FLOWERS WITH SPRINKLES)</t>
  </si>
  <si>
    <t>A.09.10.</t>
  </si>
  <si>
    <r>
      <t>Cirkulacijska crpka izrađena iz polipropilena (PP GF30), sa ugrađenim predfilterom zapremine 6 litara za sakupljanje većih nečistoća, karakteristika: 
Q=40 m</t>
    </r>
    <r>
      <rPr>
        <vertAlign val="superscript"/>
        <sz val="8"/>
        <rFont val="Arial"/>
        <family val="2"/>
        <charset val="238"/>
      </rPr>
      <t>3</t>
    </r>
    <r>
      <rPr>
        <sz val="8"/>
        <rFont val="Arial"/>
        <family val="2"/>
        <charset val="238"/>
      </rPr>
      <t xml:space="preserve">/h, H=12,0 m, P=2,60 kW, U=400V. 
</t>
    </r>
  </si>
  <si>
    <t>A.09.11.</t>
  </si>
  <si>
    <t>A.09.12.</t>
  </si>
  <si>
    <t>A.09.13.</t>
  </si>
  <si>
    <r>
      <t>Dobava i ugradnja vodene atrakcije Flowers with sprinkles izrađene od čelika, uključujući dijelove od INOX-a. Preporučeni protok je 20 m</t>
    </r>
    <r>
      <rPr>
        <vertAlign val="superscript"/>
        <sz val="8"/>
        <rFont val="Arial"/>
        <family val="2"/>
        <charset val="238"/>
      </rPr>
      <t>3</t>
    </r>
    <r>
      <rPr>
        <sz val="8"/>
        <rFont val="Arial"/>
        <family val="2"/>
        <charset val="238"/>
      </rPr>
      <t>/h, dimenzija max. 2060×600×3700 mm.</t>
    </r>
  </si>
  <si>
    <t>A.10</t>
  </si>
  <si>
    <t>NAPOJNI I DMX KABLOVI</t>
  </si>
  <si>
    <t>A.10.01.</t>
  </si>
  <si>
    <t>Sigurnosni transformator frekvencije 50/60 Hz, pretvorba napona iz 240 V AC u 24V DC. Dimenzije sigurnosnog transformatora (D×Š×V) 260×162×77 mm.
Radna temperatura: 4-35 °C 
Razina zaštite IP 68, duljina kabla 10m.
Izlazni priključak: 4×24 V DC</t>
  </si>
  <si>
    <t>A.10.02.</t>
  </si>
  <si>
    <t>Dobava i ugradnja anemometra K za upravljanje visine mlaza fontane. Plastično kućište, razina zaštite IP 33. Strujni priključak 24 V DC.</t>
  </si>
  <si>
    <t>A.10.03.</t>
  </si>
  <si>
    <t>Hibridni kabel dužine 7,5 m za napajanje i upravljanje RGB reflektora. Razina zaštite kabla IP 68.</t>
  </si>
  <si>
    <t>A.10.04.</t>
  </si>
  <si>
    <t>DMX kontroler sa 1024 DMX/RDM kanala. Dimenzije kućišta (D×Š×V) 158×94×58 mm izrađen od polikarbonata, razine zaštite IP 20. Strujni priključak 15-24 V DC, P=8 W. Radna temperatura 0-40°C. 8 digitalnih ulaza i 8 izlaza. 
Ethernet priključak i ulaz za MicroSD karticu.</t>
  </si>
  <si>
    <t>A.10.05.</t>
  </si>
  <si>
    <t>DMX spojni kabel dužine 10 m, razina zaštite kabla IP 68.</t>
  </si>
  <si>
    <t>A.10.06.</t>
  </si>
  <si>
    <t>DMX spojni kabel dužine 3 m, razina zaštite kabla IP 68.</t>
  </si>
  <si>
    <t>A.10.07.</t>
  </si>
  <si>
    <t>DMX spojni kabel dužine 1 m, razina zaštite kabla IP 68.</t>
  </si>
  <si>
    <t>A.10.08.</t>
  </si>
  <si>
    <t>End resistant za DMX, završni element DMX upravljanja.</t>
  </si>
  <si>
    <t>A.10.09.</t>
  </si>
  <si>
    <t>Podvodni LED driver sa 4 hibridna priključka (Podatkovni + struja). Dužine DMX i napojnog kabla 1 m.</t>
  </si>
  <si>
    <t>A.10.10.</t>
  </si>
  <si>
    <t>Napojni električni kabel 24V DC dužine 7,5 m.</t>
  </si>
  <si>
    <t>A.11</t>
  </si>
  <si>
    <t>OSTALO</t>
  </si>
  <si>
    <t>A.11.01.</t>
  </si>
  <si>
    <t>Potopna crpka za tlačnu odvodnju otpadne vode iz sabirnog okna. Karakteristike crpke:</t>
  </si>
  <si>
    <r>
      <t>Q=21 m</t>
    </r>
    <r>
      <rPr>
        <vertAlign val="superscript"/>
        <sz val="8"/>
        <rFont val="Arial"/>
        <family val="2"/>
        <charset val="238"/>
      </rPr>
      <t>3</t>
    </r>
    <r>
      <rPr>
        <sz val="8"/>
        <rFont val="Arial"/>
        <family val="2"/>
        <charset val="238"/>
      </rPr>
      <t>/h, H=8 m, P=1,10 kW, 400V</t>
    </r>
  </si>
  <si>
    <t>A.11.02.</t>
  </si>
  <si>
    <t>A.11.03.</t>
  </si>
  <si>
    <t>A.11.04.</t>
  </si>
  <si>
    <r>
      <t>Odsisni ventilator - promjer priključka 110 mm, Q=385 m</t>
    </r>
    <r>
      <rPr>
        <vertAlign val="superscript"/>
        <sz val="8"/>
        <rFont val="Arial"/>
        <family val="2"/>
        <charset val="238"/>
      </rPr>
      <t>3</t>
    </r>
    <r>
      <rPr>
        <sz val="8"/>
        <rFont val="Arial"/>
        <family val="2"/>
        <charset val="238"/>
      </rPr>
      <t>/h, P=58W, U=230V. U stavku uračunati spojni materijal.</t>
    </r>
  </si>
  <si>
    <t>A.11.05.</t>
  </si>
  <si>
    <r>
      <t>Odsisni ventilator - promjer priključka 110 mm, Q=180 m</t>
    </r>
    <r>
      <rPr>
        <vertAlign val="superscript"/>
        <sz val="8"/>
        <rFont val="Arial"/>
        <family val="2"/>
        <charset val="238"/>
      </rPr>
      <t>3</t>
    </r>
    <r>
      <rPr>
        <sz val="8"/>
        <rFont val="Arial"/>
        <family val="2"/>
        <charset val="238"/>
      </rPr>
      <t>/h, P=23W, U=230V. U stavku uračunati spojni materijal.</t>
    </r>
  </si>
  <si>
    <t>A.11.06.</t>
  </si>
  <si>
    <t>Uređaj za automatsku nadopunu kompenzacijskog bazena i zaštitu pumpi od rada "na suho", a koji se sastoji od upravljačke jedinice te 4 mjerne sonde za mjerenje nivoa vode</t>
  </si>
  <si>
    <t>A.11.07.</t>
  </si>
  <si>
    <t>A.11.08.</t>
  </si>
  <si>
    <t>Tlačna proba instalacije na nepropusnost ispitnim tlakom 50% većim od radnog, uz podešavanje i balansiranje mreže te izrade elaborata o izvršenoj probi.</t>
  </si>
  <si>
    <t>A.11.09.</t>
  </si>
  <si>
    <t>Transport materijala i alata na gradilište te povrat preostalog materijala s gradilišta nakon završene montaže.</t>
  </si>
  <si>
    <t>A.11.10.</t>
  </si>
  <si>
    <t>Puštanje spray parka u rad uz obuku kadrova korisnika, te probni rad u trajanju od 2 dana.</t>
  </si>
  <si>
    <t>A.11.11.</t>
  </si>
  <si>
    <t>Dobava i ugradnja ormarića za pretakanje kemikalija. Ormarić je izrađen od INOX materijala kvalitete AISI 316 sa vratima i bravom za zaključavanje. U ormariću se nalaze 3 priključka za cijev za pretakanje kemikalija i kuglasti ventil.</t>
  </si>
  <si>
    <t>A.11.12.</t>
  </si>
  <si>
    <t>Ručni kuglasti ventil izrađen od teflona za radni tlak 16 bar-a sa holenderskim nastavcima na lijepljenje.</t>
  </si>
  <si>
    <t>Br.</t>
  </si>
  <si>
    <t>Opis stavke</t>
  </si>
  <si>
    <t>Jed.</t>
  </si>
  <si>
    <t>Kol.</t>
  </si>
  <si>
    <t>Cijena</t>
  </si>
  <si>
    <t>Ukupno</t>
  </si>
  <si>
    <t>Razvodni ormar tehnike Spray Parka</t>
  </si>
  <si>
    <t>Dobava, postava i spajanje industrijskog nazidnog ormara, ukupnih dimenzija 1000×800×250mm (vxšxd). Ormar je izrađen od plastificiranog čeličnog lima. Oznaku razdjelnika kao i natpise na vratima izvesti na graviranim plastičnim pločicama. U razdjelnik ugraditi slijedeću opremu prema shemi:</t>
  </si>
  <si>
    <t>Nazidni ormar s temeljnom pločom dimenzija 1000x800x250mm</t>
  </si>
  <si>
    <t>Džep za dokumentaciju</t>
  </si>
  <si>
    <t>Lampa s utičnicom</t>
  </si>
  <si>
    <t>Mikroprekidač za uključivanje rasvjete</t>
  </si>
  <si>
    <t>Glavni zaštitni prekidač, 50 kA, 3P, C karakteristike, 100A</t>
  </si>
  <si>
    <t>Zaštitni prekidač, 20 kA, 3P, D karakteristike, 25A</t>
  </si>
  <si>
    <t>Ventilator protoka 300m3</t>
  </si>
  <si>
    <t>Zaštitna rešetka, tip kao FS24</t>
  </si>
  <si>
    <t>Termostat, tip kao TS141</t>
  </si>
  <si>
    <t>Higrostat 20-100%, 230VAC,6A</t>
  </si>
  <si>
    <t>Naponski okidač za zaštitni prekidač, 230VAC +1OF kontakt</t>
  </si>
  <si>
    <t>Diferencijalna zaštitna sklopka 4P, 100A/30mA</t>
  </si>
  <si>
    <t>Zaštitni prekidač, 20 kA, 4P, C karakteristike, 25A</t>
  </si>
  <si>
    <t>Prenaponska zaštita 4p, 40kA, Up 1.5kV, Uc 260V</t>
  </si>
  <si>
    <t>Zaštitni prekidač, 15 kA, 1P, B karakteristike, 16A</t>
  </si>
  <si>
    <t>Zaštitni prekidač, 15 kA, 1P, B karakteristike, 6A</t>
  </si>
  <si>
    <t>Zaštitni prekidač, 15 kA, 1P, C karakteristike, 16A</t>
  </si>
  <si>
    <t>Zaštitni prekidač, 15 kA, 1P, C karakteristike, 6A</t>
  </si>
  <si>
    <t>Zaštitni prekidač, 10 kA, 2P, DC karakteristike, 10A</t>
  </si>
  <si>
    <t>Sklopnik 9A 3P 2NO 24VDC</t>
  </si>
  <si>
    <t>Relej 4 C/O kontakta, 24VDC, 6A</t>
  </si>
  <si>
    <t>Podnožje za relej 4 C/O</t>
  </si>
  <si>
    <t>Sklopnik 9A 3P 2NO 230VAC</t>
  </si>
  <si>
    <t>Signalne lampice za ugradnju na vrata ormara,24VDC, LED, zelena</t>
  </si>
  <si>
    <t>Signalne lampice za ugradnju na vrata ormara, 24VDC, LED, crvena</t>
  </si>
  <si>
    <t>Stabilizirani ispravljač 230VAC/24V DC, 240W</t>
  </si>
  <si>
    <t>Tipkalo za nužni isklop</t>
  </si>
  <si>
    <t>Mehanički vremenski relej , 230VAC, 1p, 6A</t>
  </si>
  <si>
    <t>Sklopka 1-0-2,1P,6A</t>
  </si>
  <si>
    <t>Prekidač, motorski, magnetski 1,6-2,5 A sa 2 pomoćna kontakta</t>
  </si>
  <si>
    <t>Prekidač, motorski, magnetski 4-6,3 A sa 2 pomoćna kontakta</t>
  </si>
  <si>
    <t>Prekidač, motorski, magnetski 6-10 A sa 2 pomoćna kontakta</t>
  </si>
  <si>
    <t>DMX pretvornik sa 12 relejnih izlaza, napajanje 24VDC, releji 230VAC,6A</t>
  </si>
  <si>
    <t>Atest ormara</t>
  </si>
  <si>
    <t>kpl</t>
  </si>
  <si>
    <t>Ožičavanje i izrada razvodnog ormara</t>
  </si>
  <si>
    <t>Sva potrebna montažna i spojna oprema potrebna za ugradnju specificirane opreme u SF ormare, bakrene sabirnice, igličaste sabirnice, redne stezaljke, sabirnice nule i zemlje, spojni vodovi, plastične kanalice, natpisne pločice, te ostali potrebni sitni spojni i montažni materijal i pribor.</t>
  </si>
  <si>
    <t>2</t>
  </si>
  <si>
    <t>Programiranje, parametriranje, puštanje u rad</t>
  </si>
  <si>
    <t>Izrada programske aplikacije za scenski PLC (prema dobivenim scenografijama od srane investitora), obuhvaća izradu programske aplikacije za upravljanje radom trošila prema tehnološkim zahtjevima. Puštanje u rad postrojenja.</t>
  </si>
  <si>
    <t>3</t>
  </si>
  <si>
    <t>Izrada dokumentacije izvedenog stanja i uputa</t>
  </si>
  <si>
    <t>Dokumentacija će sadržavati:</t>
  </si>
  <si>
    <t>- elektrodokumentaciju izvedenog stanja</t>
  </si>
  <si>
    <t>- upute za operatera</t>
  </si>
  <si>
    <t>- upute za održavanje</t>
  </si>
  <si>
    <t>- dokumentaciju programa</t>
  </si>
  <si>
    <t>- ispitne protokole i certifikate</t>
  </si>
  <si>
    <t>Dokumentacija će biti isporučena u 4 primjerka na papiru i na CD-u.</t>
  </si>
  <si>
    <t>OSTALI RADOVI</t>
  </si>
  <si>
    <t>Dobava, ugradnja i spajanje kabela. Kabeli se polažu u FeZn i PVC kanale te u zaštitne PE HD i PVC cijevi. Stavka uključuje probijanje prodora, kopanje utora te njihovo zatvaranje:</t>
  </si>
  <si>
    <t>Napojni kabel PP00-Y 5x16mm2 za +RO.PAR- NIJE UKLJUČEN</t>
  </si>
  <si>
    <t>H07RN-F 5x2,5mm2</t>
  </si>
  <si>
    <t>H07RN-F 4x2,5mm2</t>
  </si>
  <si>
    <t>H07RN-F 3x2,5mm2</t>
  </si>
  <si>
    <t>H07RN-F 3x1,5mm2</t>
  </si>
  <si>
    <t>YSLY 2x1mm2</t>
  </si>
  <si>
    <t>Dobava, montaža i spajanje vodova za izjednačavanje potencijala motorskih trošila, elemenata bazenske tehnike i metalnih dijelova u bazenu (ljestve, podne rešetke, konstrukcija ležišta i sl.). Vodovi se polažu u FeZn kanale te u zaštitne PE HD i PVC cijevi te na originalne zidne nosače. Stavka uključuje probijanje prodora, kopanje utora te njihovo zatvaranje:</t>
  </si>
  <si>
    <t>FeZn traka 20 x 3 mm</t>
  </si>
  <si>
    <t xml:space="preserve">P/F-Y 16 mm2 </t>
  </si>
  <si>
    <t>Dobava i ugradnja pocinčanih instalacijskih kanala. Stavka uključuje fazonske komade te materijal za spajanje i nošenje.</t>
  </si>
  <si>
    <t>PK100</t>
  </si>
  <si>
    <t>PK50</t>
  </si>
  <si>
    <t>Dobava i ugradnja zaštitnih krutih PVC kanala sa poklopcem za nadžbuknu ugradnju, IP 65. Stavka uključuje fazonske komade te materijal za spajanje i nošenje.</t>
  </si>
  <si>
    <t>30x15</t>
  </si>
  <si>
    <t>Montaža i spajanje elektroormara RO.PAR.</t>
  </si>
  <si>
    <t>Spajanje opreme (elektromotori pumpi).</t>
  </si>
  <si>
    <t>Spajanje opreme (nivosklopke,  elektromagnetni ventil, dozirna pumpa i sl.)</t>
  </si>
  <si>
    <t>Dobava i montaža oznaka upozorenja i primjenjene zaštite.</t>
  </si>
  <si>
    <t>Sitni spojni i montažni materijal te materijal za označavanje</t>
  </si>
  <si>
    <t>Dobava, doprema i ugradnja fluo rasvjetni tjela sa cijevima, 2x18W, IP65, 230VAC</t>
  </si>
  <si>
    <t>Dobava, doprema i ugradnja nazidnih preklopki rasvjete 1P, 230VAC</t>
  </si>
  <si>
    <t>Dobava, doprema, i ugradnja plovnih sklopki 230VAC 1NO/NC u  IP68 za detekciju nivoa</t>
  </si>
  <si>
    <t>Dobava, doprema, i ugradnja podvodnih razvodnih spojnih kutija, IP68, M20 IP68 uvodnica 14 kom, 6mm2 priključne stezaljke 15 kom, sabirnica za N i PE</t>
  </si>
  <si>
    <t>Puštanje instalacije u pogon, funkcionalno ispitivanje i podešavanje, obuka kadrova korisnika, te probni rad u trajanju od 2 dana.</t>
  </si>
  <si>
    <t>Izdavanje atesta za opremu i atestiranje sustava od strane nadležne ustanove.</t>
  </si>
  <si>
    <t>Pripremni i završni radovi te interni operativni nadzor za vrijeme montaže na gradilištu</t>
  </si>
  <si>
    <t>TROŠKOVNIK ELEKTROINSTALACIJA ukupno:</t>
  </si>
  <si>
    <t>TROŠKOVNIK  građevinsko - obrtničkih radova</t>
  </si>
  <si>
    <t>REKAPITULACIJA</t>
  </si>
  <si>
    <t>1. GRAĐEVINSKO-OBRTNIČKI</t>
  </si>
  <si>
    <t>2. VODOVOD I ODVODNJA</t>
  </si>
  <si>
    <t>3. ELEKTROTEHNIČKI RADOVI</t>
  </si>
  <si>
    <t>4. STROJARSKI RADOVI TEHNIKE</t>
  </si>
  <si>
    <t>5. ELETRO RADOVI TEHNIKE</t>
  </si>
  <si>
    <t>PDV 25%</t>
  </si>
  <si>
    <t>T R O Š K O V N I K VODOVODA I KANALIZACIJE</t>
  </si>
  <si>
    <t>GRAD IVANIĆ GRAD
Park hrvatskih branitelja 1, 10 310 Ivanić Grad</t>
  </si>
  <si>
    <t>k.č.br. 2079/4, k.o. Ivanić-Grad</t>
  </si>
  <si>
    <t>OPĆI UVJETI</t>
  </si>
  <si>
    <t>NAPOMENE !
Ovim troškovnikom obuhvaćeni su građevinski i monterski radovi vezani na instalaciju vodovoda i kanalizacije.
Cijena za svaku stavku ovog troškovnika mora obuhvatiti dobavu, montažu, spajanje i brtvljenje do potpune funkcionalnosti.
Pomoćni građevinski radovi na postavi instalacije nisu posebno iskazani, te trebaju biti ukalkulirani u cijeni pojedine stavke i neće se posebno priznavati.
Prije davanja ponude ponuđač je obavezan pročitati tehnički opis i pregledati nacrte.   
Točne količine materijala i radova utvrdit će se građevinskom knjigom ovjerenom od   nadzornog inženjera.</t>
  </si>
  <si>
    <t>IZVEDBA</t>
  </si>
  <si>
    <r>
      <t xml:space="preserve">Instalaciju internog vodovoda i kanalizacije, te montažu uređaja, treba izvesti stručno i točno prema nacrtima, tehničkom opisu, troškovniku i pravilima struke.
Izvoditelj instalacija vodovoda i kanalizacije mora koordinirati svoju izvedbu sa izvoditeljima ostalih instalacijskih radova, tako da ne dođe do oštećenja instalacija.
</t>
    </r>
    <r>
      <rPr>
        <b/>
        <sz val="11"/>
        <color rgb="FF000000"/>
        <rFont val="Arial"/>
        <family val="2"/>
      </rPr>
      <t>Instalacija internog vodovoda</t>
    </r>
    <r>
      <rPr>
        <sz val="11"/>
        <color rgb="FF000000"/>
        <rFont val="Arial"/>
        <family val="2"/>
      </rPr>
      <t xml:space="preserve">
Projektiranje, izvedba i ispitivanje internih instalacija vodovoda, mora se izvršiti prema pravilima struke i prema propisima lokalnog distributera koji gospodari javnim vodovodom. 
Instalaciju spojnog voda od javne vodovodne mreže do internih vodomjera u vodomjernoj komori vrši samo lokalni distributer, odnosno ovlašteno poduzeće, a na teret troškova objekta, odnosno investitora.
</t>
    </r>
    <r>
      <rPr>
        <b/>
        <sz val="11"/>
        <color rgb="FF000000"/>
        <rFont val="Arial"/>
        <family val="2"/>
      </rPr>
      <t>Instalacija interne kanalizacije</t>
    </r>
    <r>
      <rPr>
        <sz val="11"/>
        <color rgb="FF000000"/>
        <rFont val="Arial"/>
        <family val="2"/>
      </rPr>
      <t xml:space="preserve">
Projektiranje, izvedba i ispitivanje internih instalacija kanalizacije, mora se izvršiti prema pravilima struke, prema propisima lokalnog distributera koji gospodari javnom kanalizacijom i prema uvjetima priključenja.
</t>
    </r>
  </si>
  <si>
    <t>INSTALACIJA VODOVODA</t>
  </si>
  <si>
    <t>GRAĐEVINSKI RADOVI</t>
  </si>
  <si>
    <t>jedinična mjera</t>
  </si>
  <si>
    <t>UKUPNA CIJENA</t>
  </si>
  <si>
    <t>Iskop u tlu III. - IV. kategorije za ugradnju podzemne vodovodne mreže  Iskop dubine 1,0 m, širine 0,70 m, Volumen presjeka iskopa (1,0 x 0,70) duljine cca 100,0 m. Moguće je razastiranje zemlje po postojećoj parceli. Obračun iskopa zemlje u sraslom stanju.</t>
  </si>
  <si>
    <t>Iskop u tlu III. - IV. kategorije za ugradnju vodomjernog okna  dimenzija 1,70 x 1,50 m dubine 2,10 m (ploče i zidovi 17 cm). Moguće je razastiranje zemlje po postojećoj parceli. Obračun iskopa zemlje u sraslom stanju.</t>
  </si>
  <si>
    <t xml:space="preserve"> Ručno planiranje dna svih rovova i dna vodomjenog okna prema projektiranoj širini koje se izvodi s točnošću ± 2,0 cm. Obračun po m² uređenog tla.</t>
  </si>
  <si>
    <t>Nabava, doprema i razastiranje pijeska za pješčanu posteljicu debljine 10 cm. Obračun po m3 uređenog tla.</t>
  </si>
  <si>
    <t>Zatrpavanje rova nakon izvršene montaže i tlačne probe vodovodnih cijevi. Zatrpavanje se izvodi sa zemljanim materijalom iz iskopa u slojevima od 30 cm uz nabijanje svakog sloja nabijačima.</t>
  </si>
  <si>
    <t>Zatrpavanje rova nakon izvršene montaže i tlačne probe vodovodnih cijevi. Zatrpavanje se izvodi sa finijim zemljanim materijalom iz iskopa u slojevima od 15 cm uz nabijanje svakog sloja nabijačima.</t>
  </si>
  <si>
    <t xml:space="preserve">Zatrpavanje rupa oko vodomjernog okna materijalom iz iskopa, nakon izvršene montaže i probe cijevi. Zatrpavanje se izvodi u slojevima od 30 cm uz nabijanje svakog sloja nabijačima. </t>
  </si>
  <si>
    <t>Izrada i ugradnja vodomjernog okna od vodonepropusnog betona C25/30 prema uputama lokalnog distributera, okno dimenzija 1,7 x 1,5 x 2,10 m, debljine stijenki 17 cm. U stavku uračuna aramtura od 90 kg/m3, potrebna oplata i rad.</t>
  </si>
  <si>
    <t>I. UKUPNO GRAĐEVINSKI RADOVI (kn)</t>
  </si>
  <si>
    <t>II.</t>
  </si>
  <si>
    <t>MONTERSKI RADOVI VODOVODA</t>
  </si>
  <si>
    <t>Kuglaste slavine s navojnim spojem, ispitane prema normi DIN EN 331; za područje primjene do 25 bara; za ugradnju iza  vodomjera.</t>
  </si>
  <si>
    <t xml:space="preserve"> Polietilenske PE-HD cijevi za polaganje u rov u zemlji. Klasa cijevi SDR 11, za nazivni tlak PN16. U stavku uračunati prijelazne i fazonske komade ( 1 fazonski komad kao metar cijevi) i sav spojni materijal.  </t>
  </si>
  <si>
    <t>DN 25</t>
  </si>
  <si>
    <t>m'</t>
  </si>
  <si>
    <t>Sav spojni i montažni materijal, tipa fitinzi, ovjesni materijal, ventili, kutni kuglasti ventili, kombinirani kutni ventili i slično</t>
  </si>
  <si>
    <t>Ispitivanje cjevovoda na nepropusnost s vodom u trajanju od 2 sata, a pod pritiskom od 15 bara, te završno ispitivanje u trajanju 40 minuta pod pritiskom od 10 bara.</t>
  </si>
  <si>
    <t>Dezinfekcija kompletne nove vodovodne instalacije. Dezinfekciju izvršiti prije upotrebe instalacije od strane korisnika.</t>
  </si>
  <si>
    <t>II. UKUPNO MONTERSKI RADOVI VODOVODA (kn)</t>
  </si>
  <si>
    <t>INSTALACIJA KANALIZACIJSKE ODVODNJE</t>
  </si>
  <si>
    <t>Iskop u tlu  III. - IV. kategorije za ugradnju podzemne kanalizacijske mreže. Iskop dubine 1,00 m, šir 0,60 m, duž cca 64 m. Moguće je razastiranje zemlje po postojećoj parceli. Obračun iskopa zemlje u sraslom stanju.</t>
  </si>
  <si>
    <t>Iskop u tlu  III.  - IV. kategorije za kontrolno i mjerno okno mješovite mreže dimenzija 140x170 cm i dubine 1,20 m. Materijal iz iskopa odbacivati na min. udaljenost 2,0 m od ruba rova. Stavka uključuje i sva potrebna osiguranja rova od urušavanja, razupiranje te eventualno ispumpavanje oborinske vode. Obračun iskopa zemlje u sraslom stanju.</t>
  </si>
  <si>
    <t xml:space="preserve"> Ručno planiranje dna građevne jame  kontrolnog i mjernog okna te podnožja iskopa kanala kanalizacijske mreže prema projektiranoj širini koje se izvodi s točnošću ± 2,0 cm. Obračun po m² uređenog tla.</t>
  </si>
  <si>
    <t>Nabava, doprema i razastiranje pijeska za pješčanu posteljicu debljine 10 cm, te razastiranje iznad tjemena cijevi debljine 20 cm. Obračun po m3.</t>
  </si>
  <si>
    <t>Zatrpavanje svih rova nakon izvršene montaže. Zatrpavanje se izvodi sa zemljanim materijalom iz iskopa u slojevima od 30 cm uz nabijanje svakog sloja nabijačima.</t>
  </si>
  <si>
    <t xml:space="preserve">Zatrpavanje rupa oko okna materijalom iz iskopa. Zatrpavanje se izvodi u slojevima od 30 cm uz nabijanje svakog sloja nabijačima. </t>
  </si>
  <si>
    <t>Zatrpavanje svih rova finijim materijlom nakon izvršene montaže. Zatrpavanje se izvodi sa finijim zemljanim materijalom iz iskopa u slojevima od 10 cm uz nabijanje svakog sloja nabijačima.</t>
  </si>
  <si>
    <t>Zatrpavanje svih rova oko okana nakon izvršene montaže. Zatrpavanje se izvodi sa finim zemljanim materijalom iz iskopa u slojevima od 10 cm uz nabijanje svakog sloja nabijačima.</t>
  </si>
  <si>
    <t>Izrada kontrolnog i mjernog okna iz vodonepropusnog betona
C25/30 svijetlog otvora 1,70 x 1,40 m, debljine stijenki 20 cm i dubine  1.20 m. Stijenke iznutra obraditi vodonepropusnim mortom i zagladiti do crnog sjaja. Stavkom obuhvatiti i svu potrebnu armaturu i oplatu Sve komplet sa izradom kinete.</t>
  </si>
  <si>
    <t>MONTERSKI RADOVI KANALIZACIJSKE ODVODNJE</t>
  </si>
  <si>
    <t>Izrada priključka na kontrolno okno kanalizacijske mreže. Priključak izvesti prema pravilima struke i nacrtima.</t>
  </si>
  <si>
    <t>Dobava i ugradnja tipskih lijevano željeznih poklopaca dimenzija 60x60 cm sa okvirima za ugradnju na  kontrolno i mjerno okno. Nosivost poklopaca B125.</t>
  </si>
  <si>
    <t>Dobava i ugradnja tipskog lijevano željeznog poklopca dimenzija 60x60 cm sa okvirom za ugradnju na vodomjerno okno. Poklopac sadrži natpis "Vodovod". Nosivost poklopaca B125.</t>
  </si>
  <si>
    <t xml:space="preserve">Ispitivanje cjevovoda na nepropusnost s vodom pomoću vodenog stupca, te dobivanje atesta o vodonepropusnosti izvedene instalacije. </t>
  </si>
  <si>
    <t>II. UKUPNO MONTERSKI RADOVI KANALIZACIJSKE ODVODNJE (kn)</t>
  </si>
  <si>
    <t>SVEUKUPNA REKAPITULACIJA</t>
  </si>
  <si>
    <t>I</t>
  </si>
  <si>
    <t>II</t>
  </si>
  <si>
    <t>MONTERSKI RADOVI</t>
  </si>
  <si>
    <t>UKUPNI RADOVI VODOVODA =</t>
  </si>
  <si>
    <t>UKUPNI RADOVI KANALIZACIJSKE ODVODNJE =</t>
  </si>
  <si>
    <t>SVEUKUPNO KUNA (bez PDV-a)</t>
  </si>
  <si>
    <t>PDV</t>
  </si>
  <si>
    <t>SVEUKUPNO KUNA (s PDV-om)</t>
  </si>
  <si>
    <t>Projektantica:</t>
  </si>
  <si>
    <t>Jelena Mišković, mag.ing.aedif.</t>
  </si>
  <si>
    <t>ZOP:</t>
  </si>
  <si>
    <t>TD:</t>
  </si>
  <si>
    <t>R.br.</t>
  </si>
  <si>
    <t>JM</t>
  </si>
  <si>
    <t>JC (kn)</t>
  </si>
  <si>
    <t>UC (kn)</t>
  </si>
  <si>
    <t>1. RAZVODNI ORMARI:</t>
  </si>
  <si>
    <t>1.</t>
  </si>
  <si>
    <t>kompl.</t>
  </si>
  <si>
    <t>Rapska ulica 48, Zagreb</t>
  </si>
  <si>
    <t xml:space="preserve"> - zaštitni prekidač, C karakteristike, 32A, 3-polni, 10kA</t>
  </si>
  <si>
    <t xml:space="preserve"> - odvodnik prenapona klase C, TT, TN-S, 255V/25kA (SET)</t>
  </si>
  <si>
    <t xml:space="preserve"> - NH rastavljač, veličina 000,125A, montaža na sabirnice 60 mm</t>
  </si>
  <si>
    <t xml:space="preserve"> - RCD sklopka 25A/4p/30mA</t>
  </si>
  <si>
    <t xml:space="preserve"> - minijaturni zaštitni prekidač C16/1p/10kA</t>
  </si>
  <si>
    <t xml:space="preserve"> - minijaturni zaštitni prekidač C10/1p/10kA</t>
  </si>
  <si>
    <t xml:space="preserve"> - minijaturni zaštitni prekidač B10/1p/10kA</t>
  </si>
  <si>
    <t xml:space="preserve"> - minijaturni zaštitni prekidač B6/1p/10kA</t>
  </si>
  <si>
    <t xml:space="preserve"> - Svjetlosna sklopka, analogna, 2-2.000lx, 1 kanal, 16A/250V</t>
  </si>
  <si>
    <t xml:space="preserve"> - Grebenasta sklopka, "MAN-OFF-AUTO"/1P/20A, na vrata</t>
  </si>
  <si>
    <t xml:space="preserve"> - Instalacijski sklopnik 20A | 1 N/O | 230VAC</t>
  </si>
  <si>
    <t xml:space="preserve"> - NV osigurač vel. 00, 80A/400V AC</t>
  </si>
  <si>
    <t>2. INSTALACIJA RASVJETE:</t>
  </si>
  <si>
    <t xml:space="preserve">Redukcija nosača nadstrešnice na (fi)100, za prihvat reflektora stavke 2 izrađena od Če cijevi tankostijene. Završna obrada identična nosaču nadstrešnice. </t>
  </si>
  <si>
    <t>ili jednakovrijedno_________________________</t>
  </si>
  <si>
    <t>Reflektor za rasvjetu prostora ispod nadstrešnice izrađen od aluminija, s niskim udjelom bakra. Stupanj zaštite: IP65, Aluminij praškasto plastificiran u dva sloja (Qualicoat standard)
Tehničke karakteristike: Izvor LED, 2700K, 33,6W. Snaga sistema: 39W. CRI: &gt;80, izlazni lumeni: 2727. Svjetiljka je izrađena sa prihvatom na stup promjera 102mm. Optika: Cestovna, asimetrična, širokokutna. 
Dimenzije svjetiljke: 588X163X70mm</t>
  </si>
  <si>
    <t xml:space="preserve"> - Zidni nosači za WST ormare visine do 800mm, pocinčani</t>
  </si>
  <si>
    <t>3. KABELI I CIJEVI:</t>
  </si>
  <si>
    <t>Napomene:
 - kabeli i cijevi napajanja rasvjete specifirani su u stavci br. 3 ovog troškovnika</t>
  </si>
  <si>
    <t>NYY-J 3x2,5mm2</t>
  </si>
  <si>
    <t>NYY-J 5x25mm2/Cs</t>
  </si>
  <si>
    <t>Dobava, montaža i spajanje ostalog nespecificiranog sitnog montažnog i spojnog materijala i pribora (tiple, vijci, matice, vezice, spojnice i sl.).</t>
  </si>
  <si>
    <t xml:space="preserve">4. INSTALACIJA UZEMLJENJA </t>
  </si>
  <si>
    <t>Ispitivanje instalacije prema odredbama iz Tehničkog propisa za niskonaponske instalacije (NN 05/2010) i izdavanje ispitnih protokola, pismenih izvješća i garantnih listova. Sva dokumentacija mora biti ukoričena s odgovarajućim sadržajem.</t>
  </si>
  <si>
    <t>kompl</t>
  </si>
  <si>
    <t>Projektantski nadzor kod izvođenja naprijed navedenih instalacija i ugradnje opreme.</t>
  </si>
  <si>
    <t>NS</t>
  </si>
  <si>
    <t>Izrada tehničke dokumentacije izvedenog stanja prema važećim tehničkim propisima, na podlogama izvedenog stanja ( "klasični") papirnati i digitalni oblik.</t>
  </si>
  <si>
    <t>5. ISPITIVANJE I DOKUMENTACIJA:</t>
  </si>
  <si>
    <t>Izvedba spoja varenjem trake Fe/Zn 25x3mm na metalni stup nadstrešnice.</t>
  </si>
  <si>
    <t>8.</t>
  </si>
  <si>
    <t>9.</t>
  </si>
  <si>
    <t xml:space="preserve"> - zidni ormar, metalni, 1 vrata, IP65, 400x500x210 (VxŠxD), čelični lim, RAL7035, s pocinčanom montažnom pločom, brava s dvostrukim zaključavanjem, 1x prirubnica 409x96mm (ŠxD), tip kao SCHRACK WST4050210</t>
  </si>
  <si>
    <t xml:space="preserve"> - Instalacijski umetak za WST, 3x14 modula, s DIN nosačima, dim. 400x500x210 (ŠxVxD), tip kao SCHRACK WSTIE5040P</t>
  </si>
  <si>
    <t xml:space="preserve"> - ostali sitni spojni i montažni materijal i pribor (spojnice, vezice, stezaljke, vijci, matice i sl.), spajanje ormara na objektu, kompletno sa izradom i isporukom sheme stvarno izvedenog stanja</t>
  </si>
  <si>
    <t>Dobava i polaganje kabela u odgovarajuće zaštitne cijevi, uključivo plastične kutije, ovjesni pribor i sl. iz asortimana Tim kabel ili jednakovrijedno_________________________:</t>
  </si>
  <si>
    <t xml:space="preserve"> - prije izrade izvoda te polaganja kabela za  opremu provjeriti tip i lokaciju iste te uskladiti elektroinstalacije sa opremom koja se ugrađuje.</t>
  </si>
  <si>
    <t>Dobava, montaža i spajanje rasvjete iz asortimana Intra lighting ili jednakovrijedno ______________:</t>
  </si>
  <si>
    <t>Dobava i podzemno polaganje instalacijskih PVC rebrastih cijevi:</t>
  </si>
  <si>
    <t xml:space="preserve"> - tip kao Novotumb D 63/52mm ili jednakovrijedno____________________:</t>
  </si>
  <si>
    <t xml:space="preserve"> - tip kao Tičino Cs40/33 ili jednakovrijedno _______________________:</t>
  </si>
  <si>
    <t>Izvedba spoja sabirnice za izjednačenje potencijala razvodnog ormara RO(P) na temeljni uzemljivač trakom Fe/Zn 25x4mm, dužine cca 4m, tip kao iz asortimana Tim kabel ili jednakovrijedno______________________:</t>
  </si>
  <si>
    <t>Izvedba spoja sabirnice za izjednačenje potencijala razvodnog ormara RO(STR) na temeljni uzemljivač trakom Fe/Zn 25x4mm, dužine cca 4m, tip kao iz asortimana Tim kabel ili jednakovrijedno______________________:</t>
  </si>
  <si>
    <t>Dobava i polaganje u temelj ispod hidroizolacije trake Fe/Zn 40x4mm za temeljni uzemljivač, uključivo spoj metalnih masa na objektu,  tip kao iz asortimana Tim kabel ili jednakovrijedno______________________:</t>
  </si>
  <si>
    <t>Dobava i polaganje u zemlju trake Fe/Zn 25x3mm za uzemljenje metalnih stupova nadstrešnice,  tip kao iz asortimana Tim kabel ili jednakovrijedno______________________:</t>
  </si>
  <si>
    <t>Ispitivanje i mjerenje otpora tla</t>
  </si>
  <si>
    <t>10.</t>
  </si>
  <si>
    <t>8. REKAPITULACIJA:</t>
  </si>
  <si>
    <t>1. RAZVODNI ORMAR:</t>
  </si>
  <si>
    <t>2. INSTALACIJE RASVJETE:</t>
  </si>
  <si>
    <t>4. INSTALACIJA UZEMLJENJA</t>
  </si>
  <si>
    <t>Projektant:</t>
  </si>
  <si>
    <t>Alen Farago, dipl.ing.el.</t>
  </si>
  <si>
    <t>KK-SPZ-29/20</t>
  </si>
  <si>
    <t>Oprema:</t>
  </si>
  <si>
    <t>Nabava, doprema i ugradnja horizontalnog vodomjera ugrađen u vodomjerno okno prema propisima mjesnog Vodovoda, kao proizvod IKOM, tip VMA DN 25 ili jednakovrijedan _____________________, uključivo sa svim spojnim, brtvenim i montažnim materijalom na cijev NO 25.  Napomena: Konačni tip određuje lokalni distributer.</t>
  </si>
  <si>
    <t>Nepovratni ventil za sprečavanje povrata vode u gradski vodovod u kompletu sa slavinama, DN 25, kao tip "EA" ZOPT ili jednakovrijedan _________________. Sa svim potrebnim spojnim, brtvenim i montažnim materijalom.</t>
  </si>
  <si>
    <t xml:space="preserve"> - ili jednakovrijedan ______________________.</t>
  </si>
  <si>
    <t xml:space="preserve">Obračun za komplet montirani RAZVODNI ORMAR PARKA, uključivo specificirana oprema sa iskazanim količinama. </t>
  </si>
  <si>
    <t>RAZVODNI ORMAR PARKA</t>
  </si>
  <si>
    <t>Dobava i ugradnja horizontalne i vertiklane hidroizolacije - TPO ili EPDM membrana (jednoslojna) od sintetičke gume, ojačana poliesterskom mrežicom, ili jednakovrijedna _______________________. Debljina cca 2mm, izvodi se slobodno položena i mehanički učvršćena za podlogu, zavarena na uzdužnim i poprečnim preklopima, a punktirano na površini podloge.</t>
  </si>
  <si>
    <t>Jediničnom cijenom obuhvaćeni su i svi pomoćni proizvodi za izvedbu hidroizolacije, kompatibilni sa TPO ili jednakovrijednom _____________________ hidroizolacijskom membranom, prema preporuci proizvođača: prethodni premazi podloge, trake i ljepila  za brtvljene spojeva, vodene brtve, učvršćivanje ispod opšava na krovu, prozorskim klupčicama i sličnim mjestima itd.</t>
  </si>
  <si>
    <t>Izrada, dobava i ugradnja platna nadstrešnice. Struktura za natkrivanje prostora sastoji se od čeličnih pocinčanih sajli  promjera 12mm koje tvore mrežu, pričvršćene su i napete između tri stupa, a unutar polja mreže imaju ugrađena platna u obliku trokuta. Sajle su pričvršćene za stupove preko zatezača, međusobno su spojene u mrežu spojnicama. Na mrežu sajli pričvrstiti platno za vanjsku upotrebu u obliku trokuta izrađeno od 100% akrilnih vlakana kemijski obojano zazaštitu od  sunčeva zračenja  i impregnacijom od TEFLON®-a ili SCOTCHGARD® -a, ili jednakovrijednom __________________________.  Platno izvesti od komada u bijeloj, žutoj i sivoj boji, sveukupni izgled prema projektu . Obračun po m2 izvedenoog platna nadstrešnice.</t>
  </si>
  <si>
    <t>Dobava, montaža na zid i spajanje razvodnog ormara oznake +RO(P) u projektu, komplet sa opremom iz proizvodnog asortimana SCHRACK</t>
  </si>
  <si>
    <t>ukupno kn:</t>
  </si>
  <si>
    <t xml:space="preserve"> - ili jednakovrijedno _____________________</t>
  </si>
  <si>
    <t>Izvedba spoja metalne stolarije, metalnih ograda, metalnih odvodnih cijevi i sl. na instalaciju sustava za zaštitu od djelovanja munje vodičima H07V-K-J 6mm2, komplet sa spojnim i montažnim materijalom i priborom (kabelske stopice, matice, vijci, vezice i sl.).</t>
  </si>
  <si>
    <t>Dobava i spajanje križne spojnice sastavljene od 3 pločice i četiri vijka te matice M8, namijenjene za spajanje Fe/Zn trake 40x4mm i 25x3mm, tip kao HERMI KON01 A ili jednakovrijedan proizvod_________________. Nakon spajanja je spoj potrebno zaliti bitumenom.</t>
  </si>
  <si>
    <t>Dobava i spajanje križne spojnice sastavljene od 3 pločice i četiri vijka te matice M8, namijenjene za spajanje Fe/Zn trake 40x4mm i 25x4mm, tip kao HERMI KON01 A ili jednakovrijedan proizvod__________________. Nakon spajanja je spoj potrebno zaliti bitumenom.</t>
  </si>
  <si>
    <t>Dobava i spajanje križne spojnice sastavljene od 3 pločice i četiri vijka te matice M8, namijenjene za spajanje Fe/Zn trake 25x3mm, tip kao HERMI KON01 ili jednakovrijedan proizvod __________. Nakon spajanja je spoj potrebno zaliti bitumenom.</t>
  </si>
  <si>
    <t>Utovar, odvoz i razastiranje preostalog materijala od iskopa rovova na parcelu i odvoz preostalog viška na deponij udaljenosti do 5 km.</t>
  </si>
  <si>
    <t>Utovar, odvoz i razastiranje preostalog materijala od iskopa rovova i okna na parcelu i odvoz preostalog viška na deponij udaljenosti do 5 km.</t>
  </si>
  <si>
    <r>
      <t>Dobava i montaža PVC cijevi za</t>
    </r>
    <r>
      <rPr>
        <b/>
        <sz val="11"/>
        <rFont val="Calibri"/>
        <family val="2"/>
      </rPr>
      <t xml:space="preserve"> kanalizaciju</t>
    </r>
    <r>
      <rPr>
        <sz val="10"/>
        <rFont val="Arial"/>
        <family val="2"/>
        <charset val="238"/>
      </rPr>
      <t xml:space="preserve">-kao proizvod REHAU AWADUKT PVC SN4 ili jednakovrijedan ______________, uračunavajući sve potrebne fazonske komade, spojni i brtveni materijal. Brtvljenje spojeva vrši se gumenim brtvama, a cijevi se polažu u za to pripremljene rovove </t>
    </r>
    <r>
      <rPr>
        <u/>
        <sz val="11"/>
        <rFont val="Calibri"/>
        <family val="2"/>
      </rPr>
      <t>van objekta</t>
    </r>
    <r>
      <rPr>
        <sz val="10"/>
        <rFont val="Arial"/>
        <family val="2"/>
        <charset val="238"/>
      </rPr>
      <t xml:space="preserve"> . U stavku uračunati i fazonske komade ( 1 fazonski komad kao metar cijevi ) </t>
    </r>
    <r>
      <rPr>
        <b/>
        <sz val="11"/>
        <rFont val="Calibri"/>
        <family val="2"/>
      </rPr>
      <t>DN 90 mm</t>
    </r>
  </si>
  <si>
    <t>R  E  K  A  P  I  T  U  L  A  C  I  J  A</t>
  </si>
  <si>
    <t>pdv 25 %:</t>
  </si>
  <si>
    <t>sveukupno kn:</t>
  </si>
  <si>
    <t xml:space="preserve">Obračun za komplet montirani razvodni ormar, uključivo specificirana oprema sa iskazanim količinama. </t>
  </si>
  <si>
    <t>ili sve kao jednakovrijedno_________________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</si>
</sst>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k_n_-;\-* #,##0.00\ _k_n_-;_-* &quot;-&quot;??\ _k_n_-;_-@_-"/>
    <numFmt numFmtId="164" formatCode="#,##0.0"/>
    <numFmt numFmtId="165" formatCode="[$-41A]General"/>
    <numFmt numFmtId="166" formatCode="#,##0.00\ &quot;kn&quot;"/>
    <numFmt numFmtId="167" formatCode="#,##0.00_ ;[Red]\-#,##0.00\ "/>
    <numFmt numFmtId="168" formatCode="#,##0.00\ _k_n"/>
  </numFmts>
  <fonts count="79" x14ac:knownFonts="1">
    <font>
      <sz val="10"/>
      <name val="Arial"/>
      <charset val="238"/>
    </font>
    <font>
      <sz val="11"/>
      <color theme="1"/>
      <name val="Calibri"/>
      <family val="2"/>
      <charset val="238"/>
      <scheme val="minor"/>
    </font>
    <font>
      <sz val="11"/>
      <color theme="1"/>
      <name val="Calibri"/>
      <family val="2"/>
      <charset val="238"/>
      <scheme val="minor"/>
    </font>
    <font>
      <sz val="8"/>
      <name val="Arial"/>
      <family val="2"/>
      <charset val="238"/>
    </font>
    <font>
      <sz val="11"/>
      <color indexed="8"/>
      <name val="Calibri"/>
      <family val="2"/>
      <charset val="1"/>
    </font>
    <font>
      <sz val="11"/>
      <name val="Calibri"/>
      <family val="2"/>
      <charset val="238"/>
      <scheme val="minor"/>
    </font>
    <font>
      <b/>
      <sz val="11"/>
      <name val="Calibri"/>
      <family val="2"/>
      <charset val="238"/>
      <scheme val="minor"/>
    </font>
    <font>
      <b/>
      <u/>
      <sz val="11"/>
      <name val="Calibri"/>
      <family val="2"/>
      <charset val="238"/>
      <scheme val="minor"/>
    </font>
    <font>
      <sz val="10"/>
      <name val="Arial"/>
      <family val="2"/>
      <charset val="238"/>
    </font>
    <font>
      <b/>
      <sz val="11"/>
      <color indexed="56"/>
      <name val="Calibri"/>
      <family val="2"/>
      <charset val="238"/>
    </font>
    <font>
      <sz val="11"/>
      <color indexed="9"/>
      <name val="Calibri"/>
      <family val="2"/>
      <charset val="238"/>
    </font>
    <font>
      <sz val="11"/>
      <color indexed="8"/>
      <name val="Calibri"/>
      <family val="2"/>
      <charset val="238"/>
    </font>
    <font>
      <b/>
      <sz val="11"/>
      <color indexed="52"/>
      <name val="Calibri"/>
      <family val="2"/>
      <charset val="238"/>
    </font>
    <font>
      <sz val="11"/>
      <color indexed="52"/>
      <name val="Calibri"/>
      <family val="2"/>
      <charset val="238"/>
    </font>
    <font>
      <sz val="11"/>
      <color indexed="17"/>
      <name val="Calibri"/>
      <family val="2"/>
      <charset val="238"/>
    </font>
    <font>
      <b/>
      <sz val="11"/>
      <color indexed="8"/>
      <name val="Calibri"/>
      <family val="2"/>
      <charset val="238"/>
    </font>
    <font>
      <sz val="11"/>
      <color indexed="20"/>
      <name val="Calibri"/>
      <family val="2"/>
      <charset val="238"/>
    </font>
    <font>
      <b/>
      <sz val="18"/>
      <color indexed="56"/>
      <name val="Cambria"/>
      <family val="1"/>
      <charset val="238"/>
    </font>
    <font>
      <b/>
      <sz val="13"/>
      <color indexed="56"/>
      <name val="Calibri"/>
      <family val="2"/>
      <charset val="238"/>
    </font>
    <font>
      <b/>
      <sz val="11"/>
      <color indexed="9"/>
      <name val="Calibri"/>
      <family val="2"/>
      <charset val="238"/>
    </font>
    <font>
      <sz val="11"/>
      <color indexed="60"/>
      <name val="Calibri"/>
      <family val="2"/>
      <charset val="238"/>
    </font>
    <font>
      <sz val="11"/>
      <color indexed="62"/>
      <name val="Calibri"/>
      <family val="2"/>
      <charset val="238"/>
    </font>
    <font>
      <i/>
      <sz val="11"/>
      <color indexed="23"/>
      <name val="Calibri"/>
      <family val="2"/>
      <charset val="238"/>
    </font>
    <font>
      <sz val="11"/>
      <color indexed="10"/>
      <name val="Calibri"/>
      <family val="2"/>
      <charset val="238"/>
    </font>
    <font>
      <b/>
      <sz val="15"/>
      <color indexed="56"/>
      <name val="Calibri"/>
      <family val="2"/>
      <charset val="238"/>
    </font>
    <font>
      <b/>
      <sz val="11"/>
      <color indexed="63"/>
      <name val="Calibri"/>
      <family val="2"/>
      <charset val="238"/>
    </font>
    <font>
      <sz val="10"/>
      <name val="Helvetica"/>
      <charset val="238"/>
    </font>
    <font>
      <sz val="10"/>
      <color rgb="FF000000"/>
      <name val="Times New Roman"/>
      <family val="1"/>
      <charset val="238"/>
    </font>
    <font>
      <sz val="11"/>
      <color theme="1"/>
      <name val="Calibri"/>
      <family val="2"/>
      <scheme val="minor"/>
    </font>
    <font>
      <sz val="8"/>
      <name val="Arial"/>
      <family val="2"/>
    </font>
    <font>
      <sz val="10"/>
      <color rgb="FF000000"/>
      <name val="Arial"/>
      <family val="2"/>
      <charset val="238"/>
    </font>
    <font>
      <sz val="11"/>
      <name val="Calibri"/>
      <family val="2"/>
      <charset val="238"/>
    </font>
    <font>
      <sz val="12"/>
      <name val="Calibri"/>
      <family val="2"/>
      <charset val="238"/>
    </font>
    <font>
      <sz val="10"/>
      <name val="Arial CE"/>
      <charset val="238"/>
    </font>
    <font>
      <b/>
      <sz val="10"/>
      <name val="Arial"/>
      <family val="2"/>
      <charset val="238"/>
    </font>
    <font>
      <sz val="8"/>
      <name val="Calibri"/>
      <family val="2"/>
      <charset val="238"/>
    </font>
    <font>
      <b/>
      <sz val="12"/>
      <color indexed="8"/>
      <name val="Calibri"/>
      <family val="2"/>
      <charset val="238"/>
    </font>
    <font>
      <b/>
      <sz val="12"/>
      <name val="Calibri"/>
      <family val="2"/>
      <charset val="238"/>
    </font>
    <font>
      <b/>
      <sz val="14"/>
      <color indexed="8"/>
      <name val="Calibri"/>
      <family val="2"/>
      <charset val="238"/>
    </font>
    <font>
      <sz val="14"/>
      <color indexed="8"/>
      <name val="Calibri"/>
      <family val="2"/>
      <charset val="238"/>
    </font>
    <font>
      <sz val="12"/>
      <color indexed="8"/>
      <name val="Calibri"/>
      <family val="2"/>
      <charset val="238"/>
    </font>
    <font>
      <b/>
      <sz val="12"/>
      <color indexed="10"/>
      <name val="Calibri"/>
      <family val="2"/>
      <charset val="238"/>
    </font>
    <font>
      <sz val="12"/>
      <name val="Arial"/>
      <family val="2"/>
      <charset val="238"/>
    </font>
    <font>
      <sz val="12"/>
      <color theme="1"/>
      <name val="Calibri"/>
      <family val="2"/>
      <charset val="238"/>
      <scheme val="minor"/>
    </font>
    <font>
      <b/>
      <sz val="8"/>
      <name val="Arial"/>
      <family val="2"/>
      <charset val="238"/>
    </font>
    <font>
      <vertAlign val="superscript"/>
      <sz val="8"/>
      <name val="Arial"/>
      <family val="2"/>
      <charset val="238"/>
    </font>
    <font>
      <sz val="8"/>
      <color indexed="10"/>
      <name val="Arial"/>
      <family val="2"/>
      <charset val="238"/>
    </font>
    <font>
      <b/>
      <sz val="8"/>
      <color indexed="10"/>
      <name val="Arial"/>
      <family val="2"/>
      <charset val="238"/>
    </font>
    <font>
      <vertAlign val="subscript"/>
      <sz val="8"/>
      <name val="Arial"/>
      <family val="2"/>
      <charset val="238"/>
    </font>
    <font>
      <sz val="8"/>
      <color rgb="FFFF0000"/>
      <name val="Arial"/>
      <family val="2"/>
      <charset val="238"/>
    </font>
    <font>
      <b/>
      <sz val="14"/>
      <color rgb="FF000000"/>
      <name val="Arial"/>
      <family val="2"/>
      <charset val="238"/>
    </font>
    <font>
      <b/>
      <sz val="11"/>
      <color rgb="FF000000"/>
      <name val="Arial"/>
      <family val="2"/>
      <charset val="238"/>
    </font>
    <font>
      <b/>
      <sz val="11"/>
      <color rgb="FF00B0F0"/>
      <name val="Arial"/>
      <family val="2"/>
      <charset val="238"/>
    </font>
    <font>
      <b/>
      <sz val="14"/>
      <name val="Arial"/>
      <family val="2"/>
      <charset val="238"/>
    </font>
    <font>
      <b/>
      <sz val="11"/>
      <name val="Arial"/>
      <family val="2"/>
      <charset val="238"/>
    </font>
    <font>
      <sz val="11"/>
      <color rgb="FF000000"/>
      <name val="Arial"/>
      <family val="2"/>
    </font>
    <font>
      <b/>
      <sz val="11"/>
      <color rgb="FF000000"/>
      <name val="Arial"/>
      <family val="2"/>
    </font>
    <font>
      <sz val="11"/>
      <color rgb="FF00B0F0"/>
      <name val="Calibri"/>
      <family val="2"/>
      <charset val="238"/>
    </font>
    <font>
      <b/>
      <sz val="10"/>
      <color rgb="FF000000"/>
      <name val="Arial"/>
      <family val="2"/>
      <charset val="238"/>
    </font>
    <font>
      <sz val="8"/>
      <color rgb="FF000000"/>
      <name val="Calibri"/>
      <family val="2"/>
      <charset val="238"/>
    </font>
    <font>
      <b/>
      <sz val="8"/>
      <color rgb="FF000000"/>
      <name val="Calibri"/>
      <family val="2"/>
      <charset val="238"/>
    </font>
    <font>
      <b/>
      <sz val="8"/>
      <color theme="1"/>
      <name val="Calibri"/>
      <family val="2"/>
      <charset val="238"/>
    </font>
    <font>
      <sz val="10"/>
      <color rgb="FF00B0F0"/>
      <name val="Arial"/>
      <family val="2"/>
      <charset val="238"/>
    </font>
    <font>
      <b/>
      <sz val="11"/>
      <name val="Calibri"/>
      <family val="2"/>
      <charset val="238"/>
    </font>
    <font>
      <b/>
      <sz val="11"/>
      <color rgb="FF000000"/>
      <name val="Calibri"/>
      <family val="2"/>
    </font>
    <font>
      <sz val="11"/>
      <color rgb="FF000000"/>
      <name val="Calibri"/>
      <family val="2"/>
    </font>
    <font>
      <sz val="10"/>
      <color theme="1"/>
      <name val="Arial"/>
      <family val="2"/>
      <charset val="238"/>
    </font>
    <font>
      <b/>
      <sz val="10"/>
      <color theme="1"/>
      <name val="Arial"/>
      <family val="2"/>
      <charset val="238"/>
    </font>
    <font>
      <sz val="10"/>
      <name val="Helv"/>
    </font>
    <font>
      <sz val="11"/>
      <name val="Arial"/>
      <family val="2"/>
      <charset val="238"/>
    </font>
    <font>
      <i/>
      <sz val="10"/>
      <name val="Arial"/>
      <family val="2"/>
      <charset val="238"/>
    </font>
    <font>
      <sz val="10"/>
      <name val="Calibri"/>
      <family val="2"/>
      <charset val="238"/>
    </font>
    <font>
      <sz val="11"/>
      <name val="Calibri"/>
      <family val="2"/>
    </font>
    <font>
      <b/>
      <sz val="12"/>
      <name val="Arial"/>
      <family val="2"/>
      <charset val="238"/>
    </font>
    <font>
      <b/>
      <sz val="8"/>
      <name val="Calibri"/>
      <family val="2"/>
      <charset val="238"/>
    </font>
    <font>
      <b/>
      <sz val="11"/>
      <name val="Calibri"/>
      <family val="2"/>
    </font>
    <font>
      <u/>
      <sz val="11"/>
      <name val="Calibri"/>
      <family val="2"/>
    </font>
    <font>
      <b/>
      <sz val="16"/>
      <name val="Calibri"/>
      <family val="2"/>
      <charset val="238"/>
    </font>
    <font>
      <b/>
      <sz val="13"/>
      <name val="Calibri"/>
      <family val="2"/>
      <charset val="238"/>
    </font>
  </fonts>
  <fills count="3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41"/>
        <bgColor indexed="64"/>
      </patternFill>
    </fill>
    <fill>
      <patternFill patternType="solid">
        <fgColor indexed="27"/>
        <bgColor indexed="41"/>
      </patternFill>
    </fill>
    <fill>
      <patternFill patternType="solid">
        <fgColor indexed="47"/>
        <bgColor indexed="45"/>
      </patternFill>
    </fill>
    <fill>
      <patternFill patternType="solid">
        <fgColor indexed="22"/>
        <bgColor indexed="31"/>
      </patternFill>
    </fill>
    <fill>
      <patternFill patternType="solid">
        <fgColor rgb="FFFFFFFF"/>
        <bgColor rgb="FF000000"/>
      </patternFill>
    </fill>
    <fill>
      <patternFill patternType="solid">
        <fgColor rgb="FF00B050"/>
        <bgColor rgb="FF000000"/>
      </patternFill>
    </fill>
    <fill>
      <patternFill patternType="solid">
        <fgColor rgb="FF7F7F7F"/>
        <bgColor rgb="FF000000"/>
      </patternFill>
    </fill>
    <fill>
      <patternFill patternType="solid">
        <fgColor rgb="FFD8D8D8"/>
        <bgColor rgb="FF000000"/>
      </patternFill>
    </fill>
    <fill>
      <patternFill patternType="solid">
        <fgColor rgb="FFFFFF00"/>
        <bgColor rgb="FF000000"/>
      </patternFill>
    </fill>
    <fill>
      <patternFill patternType="solid">
        <fgColor rgb="FFBFBFBF"/>
        <bgColor rgb="FF000000"/>
      </patternFill>
    </fill>
    <fill>
      <patternFill patternType="solid">
        <fgColor theme="0" tint="-0.249977111117893"/>
        <bgColor indexed="64"/>
      </patternFill>
    </fill>
    <fill>
      <patternFill patternType="solid">
        <fgColor theme="0"/>
        <bgColor indexed="31"/>
      </patternFill>
    </fill>
  </fills>
  <borders count="9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indexed="64"/>
      </left>
      <right style="thin">
        <color indexed="64"/>
      </right>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indexed="64"/>
      </right>
      <top style="thin">
        <color rgb="FF000000"/>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112">
    <xf numFmtId="0" fontId="0" fillId="0" borderId="0"/>
    <xf numFmtId="0" fontId="4" fillId="0" borderId="0"/>
    <xf numFmtId="0" fontId="8"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6" fillId="3" borderId="0" applyNumberFormat="0" applyBorder="0" applyAlignment="0" applyProtection="0"/>
    <xf numFmtId="0" fontId="12" fillId="20" borderId="20" applyNumberFormat="0" applyAlignment="0" applyProtection="0"/>
    <xf numFmtId="0" fontId="19" fillId="21" borderId="21" applyNumberFormat="0" applyAlignment="0" applyProtection="0"/>
    <xf numFmtId="0" fontId="22" fillId="0" borderId="0" applyNumberFormat="0" applyFill="0" applyBorder="0" applyAlignment="0" applyProtection="0"/>
    <xf numFmtId="0" fontId="14" fillId="4" borderId="0" applyNumberFormat="0" applyBorder="0" applyAlignment="0" applyProtection="0"/>
    <xf numFmtId="0" fontId="24" fillId="0" borderId="22" applyNumberFormat="0" applyFill="0" applyAlignment="0" applyProtection="0"/>
    <xf numFmtId="0" fontId="18" fillId="0" borderId="23" applyNumberFormat="0" applyFill="0" applyAlignment="0" applyProtection="0"/>
    <xf numFmtId="0" fontId="9" fillId="0" borderId="24" applyNumberFormat="0" applyFill="0" applyAlignment="0" applyProtection="0"/>
    <xf numFmtId="0" fontId="9" fillId="0" borderId="0" applyNumberFormat="0" applyFill="0" applyBorder="0" applyAlignment="0" applyProtection="0"/>
    <xf numFmtId="0" fontId="21" fillId="7" borderId="20" applyNumberFormat="0" applyAlignment="0" applyProtection="0"/>
    <xf numFmtId="0" fontId="13" fillId="0" borderId="25" applyNumberFormat="0" applyFill="0" applyAlignment="0" applyProtection="0"/>
    <xf numFmtId="0" fontId="20" fillId="22" borderId="0" applyNumberFormat="0" applyBorder="0" applyAlignment="0" applyProtection="0"/>
    <xf numFmtId="0" fontId="8" fillId="23" borderId="26" applyNumberFormat="0" applyFont="0" applyAlignment="0" applyProtection="0"/>
    <xf numFmtId="0" fontId="8" fillId="0" borderId="0">
      <alignment vertical="center"/>
    </xf>
    <xf numFmtId="0" fontId="25" fillId="20" borderId="27" applyNumberFormat="0" applyAlignment="0" applyProtection="0"/>
    <xf numFmtId="0" fontId="17" fillId="0" borderId="0" applyNumberFormat="0" applyFill="0" applyBorder="0" applyAlignment="0" applyProtection="0"/>
    <xf numFmtId="0" fontId="15" fillId="0" borderId="28" applyNumberFormat="0" applyFill="0" applyAlignment="0" applyProtection="0"/>
    <xf numFmtId="0" fontId="23" fillId="0" borderId="0" applyNumberFormat="0" applyFill="0" applyBorder="0" applyAlignment="0" applyProtection="0"/>
    <xf numFmtId="0" fontId="26" fillId="0" borderId="0"/>
    <xf numFmtId="0" fontId="2" fillId="0" borderId="0"/>
    <xf numFmtId="43" fontId="8" fillId="0" borderId="0" applyFont="0" applyFill="0" applyBorder="0" applyAlignment="0" applyProtection="0"/>
    <xf numFmtId="165" fontId="27" fillId="0" borderId="0"/>
    <xf numFmtId="0" fontId="8" fillId="0" borderId="0"/>
    <xf numFmtId="0" fontId="28" fillId="0" borderId="0"/>
    <xf numFmtId="0" fontId="11" fillId="0" borderId="0"/>
    <xf numFmtId="0" fontId="11"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6" fillId="3" borderId="0" applyNumberFormat="0" applyBorder="0" applyAlignment="0" applyProtection="0"/>
    <xf numFmtId="0" fontId="12" fillId="20" borderId="20" applyNumberFormat="0" applyAlignment="0" applyProtection="0"/>
    <xf numFmtId="0" fontId="19" fillId="21" borderId="21" applyNumberFormat="0" applyAlignment="0" applyProtection="0"/>
    <xf numFmtId="0" fontId="22" fillId="0" borderId="0" applyNumberFormat="0" applyFill="0" applyBorder="0" applyAlignment="0" applyProtection="0"/>
    <xf numFmtId="0" fontId="14" fillId="4" borderId="0" applyNumberFormat="0" applyBorder="0" applyAlignment="0" applyProtection="0"/>
    <xf numFmtId="0" fontId="24" fillId="0" borderId="22" applyNumberFormat="0" applyFill="0" applyAlignment="0" applyProtection="0"/>
    <xf numFmtId="0" fontId="18" fillId="0" borderId="23" applyNumberFormat="0" applyFill="0" applyAlignment="0" applyProtection="0"/>
    <xf numFmtId="0" fontId="9" fillId="0" borderId="24" applyNumberFormat="0" applyFill="0" applyAlignment="0" applyProtection="0"/>
    <xf numFmtId="0" fontId="9" fillId="0" borderId="0" applyNumberFormat="0" applyFill="0" applyBorder="0" applyAlignment="0" applyProtection="0"/>
    <xf numFmtId="0" fontId="21" fillId="7" borderId="20" applyNumberFormat="0" applyAlignment="0" applyProtection="0"/>
    <xf numFmtId="0" fontId="13" fillId="0" borderId="25" applyNumberFormat="0" applyFill="0" applyAlignment="0" applyProtection="0"/>
    <xf numFmtId="0" fontId="20" fillId="22" borderId="0" applyNumberFormat="0" applyBorder="0" applyAlignment="0" applyProtection="0"/>
    <xf numFmtId="0" fontId="8" fillId="23" borderId="26" applyNumberFormat="0" applyFont="0" applyAlignment="0" applyProtection="0"/>
    <xf numFmtId="0" fontId="25" fillId="20" borderId="27" applyNumberFormat="0" applyAlignment="0" applyProtection="0"/>
    <xf numFmtId="0" fontId="17" fillId="0" borderId="0" applyNumberFormat="0" applyFill="0" applyBorder="0" applyAlignment="0" applyProtection="0"/>
    <xf numFmtId="0" fontId="15" fillId="0" borderId="28" applyNumberFormat="0" applyFill="0" applyAlignment="0" applyProtection="0"/>
    <xf numFmtId="0" fontId="23" fillId="0" borderId="0" applyNumberFormat="0" applyFill="0" applyBorder="0" applyAlignment="0" applyProtection="0"/>
    <xf numFmtId="0" fontId="26" fillId="0" borderId="0"/>
    <xf numFmtId="0" fontId="8" fillId="0" borderId="0"/>
    <xf numFmtId="0" fontId="2" fillId="0" borderId="0"/>
    <xf numFmtId="0" fontId="8" fillId="3" borderId="0"/>
    <xf numFmtId="0" fontId="8" fillId="22" borderId="0" applyNumberFormat="0" applyFont="0" applyBorder="0" applyAlignment="0" applyProtection="0"/>
    <xf numFmtId="0" fontId="8" fillId="8" borderId="0" applyNumberFormat="0" applyFont="0" applyBorder="0" applyAlignment="0" applyProtection="0">
      <protection locked="0"/>
    </xf>
    <xf numFmtId="0" fontId="29" fillId="3" borderId="0" applyNumberFormat="0" applyFont="0" applyBorder="0" applyAlignment="0" applyProtection="0"/>
    <xf numFmtId="0" fontId="8" fillId="3" borderId="0"/>
    <xf numFmtId="0" fontId="4" fillId="0" borderId="0"/>
    <xf numFmtId="0" fontId="8" fillId="0" borderId="0">
      <alignment vertical="top"/>
    </xf>
    <xf numFmtId="165" fontId="30" fillId="0" borderId="0"/>
    <xf numFmtId="0" fontId="1" fillId="0" borderId="0"/>
    <xf numFmtId="43" fontId="8" fillId="0" borderId="0" applyFont="0" applyFill="0" applyBorder="0" applyAlignment="0" applyProtection="0"/>
    <xf numFmtId="0" fontId="8" fillId="0" borderId="0"/>
    <xf numFmtId="0" fontId="33" fillId="0" borderId="0"/>
    <xf numFmtId="0" fontId="68" fillId="0" borderId="0"/>
    <xf numFmtId="0" fontId="8" fillId="0" borderId="0"/>
    <xf numFmtId="0" fontId="8" fillId="0" borderId="0"/>
  </cellStyleXfs>
  <cellXfs count="539">
    <xf numFmtId="0" fontId="0" fillId="0" borderId="0" xfId="0"/>
    <xf numFmtId="0" fontId="5" fillId="0" borderId="0" xfId="0" applyFont="1" applyFill="1" applyAlignment="1">
      <alignment vertical="top" wrapText="1"/>
    </xf>
    <xf numFmtId="0" fontId="5" fillId="0" borderId="0" xfId="0" applyFont="1"/>
    <xf numFmtId="0" fontId="6" fillId="0" borderId="0" xfId="0" applyFont="1" applyFill="1" applyAlignment="1">
      <alignment horizontal="center" vertical="top"/>
    </xf>
    <xf numFmtId="0" fontId="6" fillId="0" borderId="0" xfId="0" applyFont="1" applyAlignment="1">
      <alignment horizontal="center" vertical="center" wrapText="1"/>
    </xf>
    <xf numFmtId="0" fontId="6" fillId="0" borderId="0" xfId="0" applyFont="1" applyAlignment="1">
      <alignment horizontal="center" vertical="center"/>
    </xf>
    <xf numFmtId="4" fontId="6" fillId="0" borderId="0" xfId="0" applyNumberFormat="1" applyFont="1" applyAlignment="1">
      <alignment horizontal="center" vertical="center"/>
    </xf>
    <xf numFmtId="4" fontId="5" fillId="0" borderId="0" xfId="0" applyNumberFormat="1" applyFont="1" applyAlignment="1">
      <alignment horizontal="center" vertical="center"/>
    </xf>
    <xf numFmtId="0" fontId="5" fillId="0" borderId="6" xfId="0" applyFont="1" applyFill="1" applyBorder="1" applyAlignment="1">
      <alignment horizontal="center" vertical="top" wrapText="1"/>
    </xf>
    <xf numFmtId="0" fontId="5" fillId="0" borderId="5" xfId="0" applyFont="1" applyBorder="1" applyAlignment="1">
      <alignment horizontal="left" vertical="center" wrapText="1"/>
    </xf>
    <xf numFmtId="4" fontId="5" fillId="0" borderId="5" xfId="0" applyNumberFormat="1" applyFont="1" applyBorder="1" applyAlignment="1">
      <alignment horizontal="left" vertical="center" wrapText="1"/>
    </xf>
    <xf numFmtId="4" fontId="5" fillId="0" borderId="10" xfId="0" applyNumberFormat="1" applyFont="1" applyBorder="1" applyAlignment="1">
      <alignment horizontal="left" vertical="center" wrapText="1"/>
    </xf>
    <xf numFmtId="0" fontId="5" fillId="0" borderId="6" xfId="0" applyFont="1" applyFill="1" applyBorder="1" applyAlignment="1">
      <alignment horizontal="center" vertical="top"/>
    </xf>
    <xf numFmtId="0" fontId="5" fillId="0" borderId="1" xfId="0" applyFont="1" applyBorder="1" applyAlignment="1">
      <alignment horizontal="center" vertical="top" wrapText="1"/>
    </xf>
    <xf numFmtId="0" fontId="5" fillId="0" borderId="1" xfId="0" applyFont="1" applyBorder="1" applyAlignment="1">
      <alignment horizontal="center" vertical="top"/>
    </xf>
    <xf numFmtId="4" fontId="5" fillId="0" borderId="1" xfId="0" applyNumberFormat="1" applyFont="1" applyBorder="1" applyAlignment="1">
      <alignment horizontal="center" vertical="center"/>
    </xf>
    <xf numFmtId="4" fontId="5" fillId="0" borderId="1" xfId="0" applyNumberFormat="1" applyFont="1" applyBorder="1" applyAlignment="1">
      <alignment horizontal="center"/>
    </xf>
    <xf numFmtId="4" fontId="5" fillId="0" borderId="11" xfId="0" applyNumberFormat="1" applyFont="1" applyBorder="1" applyAlignment="1">
      <alignment horizontal="center"/>
    </xf>
    <xf numFmtId="0" fontId="5" fillId="0" borderId="0" xfId="0" applyFont="1" applyBorder="1" applyAlignment="1">
      <alignment horizontal="center"/>
    </xf>
    <xf numFmtId="0" fontId="5" fillId="0" borderId="0" xfId="0" applyFont="1" applyAlignment="1">
      <alignment horizontal="center"/>
    </xf>
    <xf numFmtId="0" fontId="5" fillId="0" borderId="12" xfId="0" applyFont="1" applyFill="1" applyBorder="1" applyAlignment="1">
      <alignment horizontal="center" vertical="top"/>
    </xf>
    <xf numFmtId="0" fontId="5" fillId="0" borderId="2" xfId="0" applyFont="1" applyBorder="1" applyAlignment="1">
      <alignment horizontal="center" vertical="top" wrapText="1"/>
    </xf>
    <xf numFmtId="0" fontId="5" fillId="0" borderId="2" xfId="0" applyFont="1" applyBorder="1" applyAlignment="1">
      <alignment horizontal="center" vertical="top"/>
    </xf>
    <xf numFmtId="4" fontId="5" fillId="0" borderId="2" xfId="0" applyNumberFormat="1" applyFont="1" applyBorder="1" applyAlignment="1">
      <alignment horizontal="center" vertical="center"/>
    </xf>
    <xf numFmtId="4" fontId="5" fillId="0" borderId="2" xfId="0" applyNumberFormat="1" applyFont="1" applyBorder="1" applyAlignment="1">
      <alignment horizontal="center"/>
    </xf>
    <xf numFmtId="4" fontId="5" fillId="0" borderId="13" xfId="0" applyNumberFormat="1" applyFont="1" applyBorder="1" applyAlignment="1">
      <alignment horizontal="center"/>
    </xf>
    <xf numFmtId="0" fontId="5" fillId="0" borderId="14" xfId="0" applyFont="1" applyFill="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 fontId="5" fillId="0" borderId="15" xfId="0" applyNumberFormat="1" applyFont="1" applyBorder="1" applyAlignment="1">
      <alignment horizontal="center" vertical="center"/>
    </xf>
    <xf numFmtId="4" fontId="5" fillId="0" borderId="15" xfId="0" applyNumberFormat="1" applyFont="1" applyBorder="1" applyAlignment="1">
      <alignment horizontal="center"/>
    </xf>
    <xf numFmtId="4" fontId="5" fillId="0" borderId="16" xfId="0" applyNumberFormat="1" applyFont="1" applyBorder="1" applyAlignment="1">
      <alignment horizontal="center"/>
    </xf>
    <xf numFmtId="0" fontId="6" fillId="0" borderId="0" xfId="0" applyFont="1" applyFill="1" applyBorder="1" applyAlignment="1">
      <alignment horizontal="center" vertical="center"/>
    </xf>
    <xf numFmtId="0" fontId="7" fillId="0" borderId="0" xfId="0" applyFont="1" applyBorder="1" applyAlignment="1">
      <alignment horizontal="left" vertical="center" wrapText="1"/>
    </xf>
    <xf numFmtId="0" fontId="5" fillId="0" borderId="0" xfId="0" applyFont="1" applyBorder="1" applyAlignment="1">
      <alignment horizontal="left" vertical="center" wrapText="1"/>
    </xf>
    <xf numFmtId="4" fontId="5" fillId="0" borderId="0" xfId="0" applyNumberFormat="1" applyFont="1" applyBorder="1" applyAlignment="1">
      <alignment horizontal="left" vertical="center" wrapText="1"/>
    </xf>
    <xf numFmtId="49" fontId="6" fillId="0" borderId="0" xfId="0" applyNumberFormat="1" applyFont="1" applyFill="1" applyBorder="1" applyAlignment="1">
      <alignment horizontal="left" vertical="top" wrapText="1" readingOrder="1"/>
    </xf>
    <xf numFmtId="0" fontId="5" fillId="0" borderId="0" xfId="0" applyNumberFormat="1" applyFont="1" applyAlignment="1">
      <alignment horizontal="justify" vertical="top"/>
    </xf>
    <xf numFmtId="0" fontId="5" fillId="0" borderId="0" xfId="0" applyFont="1" applyBorder="1"/>
    <xf numFmtId="0" fontId="5" fillId="0" borderId="0" xfId="0" applyFont="1" applyFill="1" applyBorder="1" applyAlignment="1">
      <alignment horizontal="center" vertical="top"/>
    </xf>
    <xf numFmtId="0" fontId="5" fillId="0" borderId="0" xfId="0" applyFont="1" applyBorder="1" applyAlignment="1">
      <alignment horizontal="center" wrapText="1"/>
    </xf>
    <xf numFmtId="4" fontId="5" fillId="0" borderId="0" xfId="0" applyNumberFormat="1" applyFont="1" applyBorder="1" applyAlignment="1">
      <alignment horizontal="center" wrapText="1"/>
    </xf>
    <xf numFmtId="4" fontId="5" fillId="0" borderId="0" xfId="0" applyNumberFormat="1" applyFont="1" applyBorder="1" applyAlignment="1">
      <alignment horizontal="center"/>
    </xf>
    <xf numFmtId="0" fontId="6" fillId="0" borderId="0" xfId="0" applyFont="1" applyAlignment="1">
      <alignment wrapText="1"/>
    </xf>
    <xf numFmtId="0" fontId="5" fillId="0" borderId="0" xfId="0" applyNumberFormat="1" applyFont="1" applyBorder="1" applyAlignment="1">
      <alignment horizontal="justify" vertical="top" wrapText="1"/>
    </xf>
    <xf numFmtId="4" fontId="5" fillId="0" borderId="0" xfId="0" applyNumberFormat="1" applyFont="1" applyBorder="1" applyAlignment="1">
      <alignment wrapText="1"/>
    </xf>
    <xf numFmtId="49" fontId="6" fillId="0" borderId="0" xfId="0" applyNumberFormat="1" applyFont="1" applyFill="1" applyBorder="1" applyAlignment="1">
      <alignment vertical="top" wrapText="1"/>
    </xf>
    <xf numFmtId="0" fontId="6" fillId="0" borderId="0" xfId="0" applyFont="1" applyBorder="1" applyAlignment="1">
      <alignment wrapText="1"/>
    </xf>
    <xf numFmtId="4" fontId="6" fillId="0" borderId="0" xfId="0" applyNumberFormat="1" applyFont="1" applyBorder="1" applyAlignment="1">
      <alignment wrapText="1"/>
    </xf>
    <xf numFmtId="4" fontId="6" fillId="0" borderId="0" xfId="0" applyNumberFormat="1" applyFont="1" applyAlignment="1">
      <alignment wrapText="1"/>
    </xf>
    <xf numFmtId="0" fontId="5" fillId="0" borderId="0" xfId="0" applyFont="1" applyAlignment="1">
      <alignment horizontal="center" vertical="top"/>
    </xf>
    <xf numFmtId="0" fontId="5" fillId="0" borderId="0" xfId="0" applyFont="1" applyAlignment="1">
      <alignment wrapText="1"/>
    </xf>
    <xf numFmtId="4" fontId="5" fillId="0" borderId="0" xfId="0" applyNumberFormat="1" applyFont="1" applyAlignment="1">
      <alignment horizontal="left" vertical="top" wrapText="1"/>
    </xf>
    <xf numFmtId="0" fontId="5" fillId="0" borderId="0" xfId="0" applyNumberFormat="1" applyFont="1" applyBorder="1" applyAlignment="1" applyProtection="1">
      <alignment horizontal="left" vertical="top" wrapText="1"/>
      <protection locked="0"/>
    </xf>
    <xf numFmtId="164" fontId="5" fillId="0" borderId="0" xfId="0" applyNumberFormat="1" applyFont="1" applyBorder="1" applyAlignment="1">
      <alignment horizontal="center"/>
    </xf>
    <xf numFmtId="3" fontId="5" fillId="0" borderId="0" xfId="0" applyNumberFormat="1" applyFont="1" applyBorder="1" applyAlignment="1">
      <alignment horizontal="center"/>
    </xf>
    <xf numFmtId="0" fontId="5" fillId="0" borderId="0" xfId="0" applyFont="1" applyBorder="1" applyAlignment="1">
      <alignment horizontal="left" vertical="top" wrapText="1"/>
    </xf>
    <xf numFmtId="0" fontId="5" fillId="0" borderId="0" xfId="0" applyNumberFormat="1" applyFont="1" applyFill="1" applyBorder="1" applyAlignment="1" applyProtection="1">
      <alignment horizontal="left" vertical="top" wrapText="1"/>
      <protection locked="0"/>
    </xf>
    <xf numFmtId="2" fontId="5" fillId="0" borderId="0" xfId="0" applyNumberFormat="1" applyFont="1" applyFill="1" applyBorder="1" applyAlignment="1">
      <alignment horizontal="center" vertical="top"/>
    </xf>
    <xf numFmtId="0" fontId="6" fillId="0" borderId="0" xfId="0" applyNumberFormat="1" applyFont="1" applyBorder="1" applyAlignment="1">
      <alignment horizontal="justify" vertical="top" wrapText="1"/>
    </xf>
    <xf numFmtId="0" fontId="6" fillId="0" borderId="0" xfId="0" applyNumberFormat="1" applyFont="1" applyAlignment="1">
      <alignment horizontal="justify" vertical="top" wrapText="1"/>
    </xf>
    <xf numFmtId="4" fontId="5" fillId="0" borderId="0" xfId="0" applyNumberFormat="1" applyFont="1" applyBorder="1"/>
    <xf numFmtId="0" fontId="5" fillId="0" borderId="0" xfId="0" applyFont="1" applyBorder="1" applyAlignment="1">
      <alignment horizontal="right" vertical="top" wrapText="1"/>
    </xf>
    <xf numFmtId="4" fontId="5" fillId="0" borderId="0" xfId="0" applyNumberFormat="1" applyFont="1" applyFill="1" applyBorder="1" applyAlignment="1">
      <alignment horizontal="center"/>
    </xf>
    <xf numFmtId="0" fontId="5" fillId="0" borderId="0" xfId="0" applyFont="1" applyBorder="1" applyAlignment="1">
      <alignment horizontal="center" vertical="top"/>
    </xf>
    <xf numFmtId="0" fontId="5" fillId="0" borderId="0" xfId="0" applyFont="1" applyFill="1" applyAlignment="1">
      <alignment horizontal="center" vertical="top"/>
    </xf>
    <xf numFmtId="4" fontId="5" fillId="0" borderId="0" xfId="0" applyNumberFormat="1" applyFont="1" applyAlignment="1">
      <alignment horizontal="center"/>
    </xf>
    <xf numFmtId="0" fontId="5" fillId="0" borderId="0" xfId="0" applyFont="1" applyAlignment="1">
      <alignment vertical="top" wrapText="1"/>
    </xf>
    <xf numFmtId="0" fontId="5" fillId="0" borderId="0" xfId="0" applyFont="1" applyAlignment="1">
      <alignment horizontal="right" wrapText="1"/>
    </xf>
    <xf numFmtId="0" fontId="5" fillId="0" borderId="0" xfId="0" applyFont="1" applyAlignment="1">
      <alignment horizontal="left" vertical="top" wrapText="1"/>
    </xf>
    <xf numFmtId="0" fontId="6" fillId="0" borderId="7" xfId="0" applyFont="1" applyFill="1" applyBorder="1" applyAlignment="1">
      <alignment horizontal="center" vertical="top"/>
    </xf>
    <xf numFmtId="0" fontId="6" fillId="0" borderId="8" xfId="0" applyFont="1" applyBorder="1" applyAlignment="1">
      <alignment horizontal="right" wrapText="1"/>
    </xf>
    <xf numFmtId="0" fontId="6" fillId="0" borderId="8" xfId="0" applyFont="1" applyBorder="1"/>
    <xf numFmtId="4" fontId="6" fillId="0" borderId="8" xfId="0" applyNumberFormat="1" applyFont="1" applyBorder="1"/>
    <xf numFmtId="4" fontId="5" fillId="0" borderId="9" xfId="0" applyNumberFormat="1" applyFont="1" applyBorder="1" applyAlignment="1">
      <alignment horizontal="center"/>
    </xf>
    <xf numFmtId="0" fontId="6" fillId="0" borderId="4" xfId="0" applyFont="1" applyFill="1" applyBorder="1" applyAlignment="1">
      <alignment horizontal="center" vertical="top"/>
    </xf>
    <xf numFmtId="0" fontId="6" fillId="0" borderId="3" xfId="0" applyFont="1" applyBorder="1" applyAlignment="1">
      <alignment horizontal="right" wrapText="1"/>
    </xf>
    <xf numFmtId="0" fontId="6" fillId="0" borderId="3" xfId="0" applyFont="1" applyBorder="1"/>
    <xf numFmtId="4" fontId="6" fillId="0" borderId="3" xfId="0" applyNumberFormat="1" applyFont="1" applyBorder="1"/>
    <xf numFmtId="4" fontId="5" fillId="0" borderId="18" xfId="0" applyNumberFormat="1" applyFont="1" applyBorder="1" applyAlignment="1">
      <alignment horizontal="center"/>
    </xf>
    <xf numFmtId="0" fontId="6" fillId="0" borderId="14" xfId="0" applyFont="1" applyFill="1" applyBorder="1" applyAlignment="1">
      <alignment horizontal="center" vertical="top"/>
    </xf>
    <xf numFmtId="0" fontId="6" fillId="0" borderId="17" xfId="0" applyFont="1" applyBorder="1" applyAlignment="1">
      <alignment horizontal="right" wrapText="1"/>
    </xf>
    <xf numFmtId="0" fontId="6" fillId="0" borderId="17" xfId="0" applyFont="1" applyBorder="1"/>
    <xf numFmtId="4" fontId="6" fillId="0" borderId="17" xfId="0" applyNumberFormat="1" applyFont="1" applyBorder="1"/>
    <xf numFmtId="4" fontId="6" fillId="0" borderId="19" xfId="0" applyNumberFormat="1" applyFont="1" applyBorder="1" applyAlignment="1">
      <alignment horizontal="center"/>
    </xf>
    <xf numFmtId="4" fontId="5" fillId="0" borderId="0" xfId="0" applyNumberFormat="1" applyFont="1"/>
    <xf numFmtId="0" fontId="6" fillId="0" borderId="0" xfId="0" applyFont="1" applyFill="1" applyBorder="1" applyAlignment="1">
      <alignment horizontal="right" vertical="top" readingOrder="1"/>
    </xf>
    <xf numFmtId="0" fontId="6" fillId="0" borderId="0" xfId="0" applyFont="1" applyBorder="1" applyAlignment="1">
      <alignment horizontal="left" vertical="top" wrapText="1"/>
    </xf>
    <xf numFmtId="0" fontId="5" fillId="0" borderId="0" xfId="95" applyFont="1" applyAlignment="1">
      <alignment horizontal="left" vertical="top" wrapText="1"/>
    </xf>
    <xf numFmtId="0" fontId="5" fillId="0" borderId="0" xfId="2" applyFont="1" applyFill="1" applyAlignment="1">
      <alignment horizontal="justify" vertical="top" wrapText="1"/>
    </xf>
    <xf numFmtId="0" fontId="7" fillId="0" borderId="0" xfId="0" applyFont="1" applyBorder="1" applyAlignment="1">
      <alignment horizontal="left" vertical="top" wrapText="1"/>
    </xf>
    <xf numFmtId="0" fontId="6" fillId="0" borderId="0" xfId="0" applyFont="1" applyFill="1" applyBorder="1" applyAlignment="1">
      <alignment horizontal="center" vertical="top"/>
    </xf>
    <xf numFmtId="0" fontId="7" fillId="0" borderId="3" xfId="0" applyFont="1" applyBorder="1" applyAlignment="1">
      <alignment horizontal="left" vertical="top" wrapText="1"/>
    </xf>
    <xf numFmtId="0" fontId="5" fillId="0" borderId="3" xfId="0" applyFont="1" applyBorder="1" applyAlignment="1">
      <alignment horizontal="center"/>
    </xf>
    <xf numFmtId="4" fontId="5" fillId="0" borderId="3" xfId="0" applyNumberFormat="1" applyFont="1" applyBorder="1" applyAlignment="1">
      <alignment horizontal="center"/>
    </xf>
    <xf numFmtId="0" fontId="7" fillId="0" borderId="3" xfId="0" applyFont="1" applyBorder="1" applyAlignment="1">
      <alignment horizontal="left" vertical="center" wrapText="1"/>
    </xf>
    <xf numFmtId="0" fontId="5" fillId="0" borderId="3" xfId="0" applyFont="1" applyBorder="1" applyAlignment="1">
      <alignment horizontal="center" wrapText="1"/>
    </xf>
    <xf numFmtId="4" fontId="5" fillId="0" borderId="3" xfId="0" applyNumberFormat="1" applyFont="1" applyBorder="1" applyAlignment="1">
      <alignment horizontal="center" wrapText="1"/>
    </xf>
    <xf numFmtId="4" fontId="5" fillId="0" borderId="3" xfId="0" applyNumberFormat="1" applyFont="1" applyBorder="1" applyAlignment="1">
      <alignment wrapText="1"/>
    </xf>
    <xf numFmtId="0" fontId="6" fillId="0" borderId="3" xfId="0" applyFont="1" applyBorder="1" applyAlignment="1">
      <alignment wrapText="1"/>
    </xf>
    <xf numFmtId="4" fontId="6" fillId="0" borderId="3" xfId="0" applyNumberFormat="1" applyFont="1" applyBorder="1" applyAlignment="1">
      <alignment wrapText="1"/>
    </xf>
    <xf numFmtId="166" fontId="6" fillId="0" borderId="30" xfId="0" applyNumberFormat="1" applyFont="1" applyBorder="1" applyAlignment="1">
      <alignment horizontal="center" wrapText="1"/>
    </xf>
    <xf numFmtId="166" fontId="6" fillId="0" borderId="30" xfId="0" applyNumberFormat="1" applyFont="1" applyBorder="1" applyAlignment="1">
      <alignment horizontal="center"/>
    </xf>
    <xf numFmtId="0" fontId="6" fillId="0" borderId="29" xfId="0" applyFont="1" applyFill="1" applyBorder="1" applyAlignment="1">
      <alignment horizontal="center" vertical="top"/>
    </xf>
    <xf numFmtId="2" fontId="6" fillId="0" borderId="29" xfId="0" applyNumberFormat="1" applyFont="1" applyFill="1" applyBorder="1" applyAlignment="1">
      <alignment horizontal="center" vertical="top"/>
    </xf>
    <xf numFmtId="0" fontId="6" fillId="0" borderId="29" xfId="0" applyFont="1" applyBorder="1" applyAlignment="1">
      <alignment horizontal="center" vertical="center"/>
    </xf>
    <xf numFmtId="0" fontId="5" fillId="0" borderId="0" xfId="0" applyFont="1" applyFill="1" applyAlignment="1">
      <alignment horizontal="justify" vertical="top" wrapText="1"/>
    </xf>
    <xf numFmtId="0" fontId="8" fillId="0" borderId="0" xfId="95" applyFont="1" applyFill="1" applyBorder="1" applyAlignment="1">
      <alignment horizontal="justify" vertical="top"/>
    </xf>
    <xf numFmtId="0" fontId="6" fillId="0" borderId="0" xfId="0" applyFont="1" applyAlignment="1">
      <alignment vertical="top" wrapText="1"/>
    </xf>
    <xf numFmtId="0" fontId="36" fillId="0" borderId="0" xfId="105" applyFont="1" applyAlignment="1">
      <alignment horizontal="left" vertical="center"/>
    </xf>
    <xf numFmtId="0" fontId="36" fillId="0" borderId="0" xfId="105" applyFont="1"/>
    <xf numFmtId="0" fontId="36" fillId="0" borderId="0" xfId="105" applyFont="1" applyAlignment="1">
      <alignment horizontal="center"/>
    </xf>
    <xf numFmtId="2" fontId="32" fillId="0" borderId="0" xfId="105" applyNumberFormat="1" applyFont="1" applyAlignment="1">
      <alignment horizontal="left" vertical="top"/>
    </xf>
    <xf numFmtId="0" fontId="40" fillId="0" borderId="0" xfId="105" applyFont="1" applyAlignment="1">
      <alignment horizontal="left" vertical="top" wrapText="1"/>
    </xf>
    <xf numFmtId="2" fontId="32" fillId="0" borderId="0" xfId="105" applyNumberFormat="1" applyFont="1" applyAlignment="1">
      <alignment horizontal="left"/>
    </xf>
    <xf numFmtId="0" fontId="32" fillId="0" borderId="0" xfId="105" applyFont="1" applyAlignment="1">
      <alignment horizontal="left" vertical="center"/>
    </xf>
    <xf numFmtId="4" fontId="32" fillId="0" borderId="0" xfId="105" applyNumberFormat="1" applyFont="1" applyAlignment="1">
      <alignment horizontal="right" vertical="top"/>
    </xf>
    <xf numFmtId="0" fontId="40" fillId="0" borderId="0" xfId="105" applyFont="1"/>
    <xf numFmtId="0" fontId="40" fillId="0" borderId="0" xfId="105" applyFont="1" applyAlignment="1">
      <alignment horizontal="left" vertical="center"/>
    </xf>
    <xf numFmtId="0" fontId="41" fillId="0" borderId="0" xfId="105" applyFont="1"/>
    <xf numFmtId="2" fontId="32" fillId="0" borderId="0" xfId="105" applyNumberFormat="1" applyFont="1" applyAlignment="1">
      <alignment horizontal="left" vertical="center"/>
    </xf>
    <xf numFmtId="2" fontId="42" fillId="0" borderId="0" xfId="105" applyNumberFormat="1" applyFont="1" applyAlignment="1">
      <alignment horizontal="left" vertical="center"/>
    </xf>
    <xf numFmtId="4" fontId="42" fillId="0" borderId="0" xfId="105" applyNumberFormat="1" applyFont="1" applyAlignment="1">
      <alignment horizontal="left" vertical="center"/>
    </xf>
    <xf numFmtId="0" fontId="43" fillId="0" borderId="0" xfId="105" applyFont="1" applyAlignment="1"/>
    <xf numFmtId="2" fontId="37" fillId="0" borderId="0" xfId="105" applyNumberFormat="1" applyFont="1" applyAlignment="1">
      <alignment horizontal="left"/>
    </xf>
    <xf numFmtId="0" fontId="42" fillId="0" borderId="0" xfId="0" applyFont="1"/>
    <xf numFmtId="0" fontId="40" fillId="0" borderId="0" xfId="105" applyFont="1" applyAlignment="1">
      <alignment horizontal="left" vertical="center" wrapText="1"/>
    </xf>
    <xf numFmtId="2" fontId="32" fillId="0" borderId="0" xfId="105" applyNumberFormat="1" applyFont="1" applyAlignment="1">
      <alignment horizontal="left" vertical="center" wrapText="1"/>
    </xf>
    <xf numFmtId="2" fontId="37" fillId="0" borderId="0" xfId="105" applyNumberFormat="1" applyFont="1" applyAlignment="1">
      <alignment horizontal="left" vertical="top"/>
    </xf>
    <xf numFmtId="0" fontId="31" fillId="0" borderId="0" xfId="0" applyFont="1"/>
    <xf numFmtId="0" fontId="44" fillId="25" borderId="35" xfId="49" applyFont="1" applyFill="1" applyBorder="1" applyAlignment="1" applyProtection="1">
      <alignment horizontal="center" vertical="top" wrapText="1"/>
      <protection locked="0"/>
    </xf>
    <xf numFmtId="0" fontId="44" fillId="25" borderId="35" xfId="49" applyFont="1" applyFill="1" applyBorder="1" applyAlignment="1" applyProtection="1">
      <alignment horizontal="center" vertical="center" wrapText="1"/>
      <protection locked="0"/>
    </xf>
    <xf numFmtId="0" fontId="44" fillId="26" borderId="35" xfId="49" applyFont="1" applyFill="1" applyBorder="1" applyAlignment="1" applyProtection="1">
      <alignment horizontal="center" wrapText="1"/>
      <protection locked="0"/>
    </xf>
    <xf numFmtId="4" fontId="44" fillId="25" borderId="35" xfId="107" applyNumberFormat="1" applyFont="1" applyFill="1" applyBorder="1" applyAlignment="1" applyProtection="1">
      <alignment horizontal="center"/>
      <protection locked="0"/>
    </xf>
    <xf numFmtId="0" fontId="3" fillId="0" borderId="0" xfId="107" applyFont="1" applyAlignment="1">
      <alignment vertical="top"/>
    </xf>
    <xf numFmtId="4" fontId="3" fillId="0" borderId="0" xfId="49" applyNumberFormat="1" applyFont="1" applyAlignment="1" applyProtection="1">
      <alignment horizontal="right" wrapText="1"/>
      <protection locked="0"/>
    </xf>
    <xf numFmtId="167" fontId="3" fillId="0" borderId="0" xfId="108" applyNumberFormat="1" applyFont="1" applyAlignment="1" applyProtection="1">
      <alignment horizontal="left" wrapText="1"/>
      <protection locked="0"/>
    </xf>
    <xf numFmtId="4" fontId="3" fillId="0" borderId="0" xfId="49" applyNumberFormat="1" applyFont="1" applyAlignment="1" applyProtection="1">
      <alignment horizontal="center" vertical="center" wrapText="1"/>
      <protection locked="0"/>
    </xf>
    <xf numFmtId="167" fontId="3" fillId="0" borderId="0" xfId="108" applyNumberFormat="1" applyFont="1" applyAlignment="1" applyProtection="1">
      <alignment horizontal="center" vertical="center" wrapText="1"/>
      <protection locked="0"/>
    </xf>
    <xf numFmtId="0" fontId="44" fillId="0" borderId="0" xfId="0" applyFont="1" applyAlignment="1">
      <alignment horizontal="left" vertical="top" wrapText="1"/>
    </xf>
    <xf numFmtId="4" fontId="44" fillId="20" borderId="36" xfId="49" applyNumberFormat="1" applyFont="1" applyFill="1" applyBorder="1" applyAlignment="1" applyProtection="1">
      <alignment horizontal="center" vertical="center" wrapText="1"/>
      <protection locked="0"/>
    </xf>
    <xf numFmtId="4" fontId="44" fillId="20" borderId="37" xfId="49" applyNumberFormat="1" applyFont="1" applyFill="1" applyBorder="1" applyAlignment="1" applyProtection="1">
      <alignment wrapText="1"/>
      <protection locked="0"/>
    </xf>
    <xf numFmtId="4" fontId="3" fillId="20" borderId="37" xfId="49" applyNumberFormat="1" applyFont="1" applyFill="1" applyBorder="1" applyAlignment="1" applyProtection="1">
      <alignment horizontal="center" vertical="center" wrapText="1"/>
      <protection locked="0"/>
    </xf>
    <xf numFmtId="2" fontId="3" fillId="20" borderId="37" xfId="49" applyNumberFormat="1" applyFont="1" applyFill="1" applyBorder="1" applyAlignment="1" applyProtection="1">
      <alignment wrapText="1"/>
      <protection locked="0"/>
    </xf>
    <xf numFmtId="0" fontId="3" fillId="24" borderId="0" xfId="1" applyFont="1" applyFill="1" applyAlignment="1">
      <alignment horizontal="left" vertical="top" wrapText="1"/>
    </xf>
    <xf numFmtId="0" fontId="44" fillId="27" borderId="32" xfId="1" applyFont="1" applyFill="1" applyBorder="1" applyAlignment="1" applyProtection="1">
      <alignment horizontal="left" vertical="top"/>
    </xf>
    <xf numFmtId="0" fontId="44" fillId="27" borderId="33" xfId="1" applyFont="1" applyFill="1" applyBorder="1" applyAlignment="1" applyProtection="1">
      <alignment horizontal="left"/>
    </xf>
    <xf numFmtId="0" fontId="44" fillId="28" borderId="29" xfId="1" applyFont="1" applyFill="1" applyBorder="1" applyAlignment="1" applyProtection="1">
      <alignment horizontal="left" vertical="top"/>
    </xf>
    <xf numFmtId="0" fontId="3" fillId="0" borderId="0" xfId="107" applyFont="1" applyAlignment="1">
      <alignment horizontal="justify" vertical="top" wrapText="1"/>
    </xf>
    <xf numFmtId="0" fontId="3" fillId="0" borderId="0" xfId="107" applyFont="1" applyAlignment="1">
      <alignment horizontal="center" vertical="center"/>
    </xf>
    <xf numFmtId="1" fontId="3" fillId="0" borderId="0" xfId="0" applyNumberFormat="1" applyFont="1" applyAlignment="1">
      <alignment horizontal="center" vertical="center" wrapText="1"/>
    </xf>
    <xf numFmtId="167" fontId="3" fillId="0" borderId="0" xfId="108" applyNumberFormat="1" applyFont="1" applyAlignment="1" applyProtection="1">
      <alignment horizontal="center" vertical="center"/>
      <protection locked="0"/>
    </xf>
    <xf numFmtId="4" fontId="3" fillId="0" borderId="0" xfId="108" applyNumberFormat="1" applyFont="1" applyAlignment="1" applyProtection="1">
      <alignment horizontal="center" vertical="center"/>
      <protection locked="0"/>
    </xf>
    <xf numFmtId="1" fontId="3" fillId="0" borderId="0" xfId="107" applyNumberFormat="1" applyFont="1" applyAlignment="1" applyProtection="1">
      <alignment horizontal="center" vertical="center" wrapText="1"/>
      <protection locked="0"/>
    </xf>
    <xf numFmtId="4" fontId="3" fillId="0" borderId="0" xfId="107" applyNumberFormat="1" applyFont="1" applyAlignment="1" applyProtection="1">
      <alignment horizontal="center" vertical="center" wrapText="1"/>
      <protection locked="0"/>
    </xf>
    <xf numFmtId="4" fontId="46" fillId="0" borderId="0" xfId="49" applyNumberFormat="1" applyFont="1" applyAlignment="1" applyProtection="1">
      <alignment horizontal="center" vertical="center" wrapText="1"/>
      <protection locked="0"/>
    </xf>
    <xf numFmtId="49" fontId="3" fillId="0" borderId="0" xfId="0" applyNumberFormat="1" applyFont="1" applyAlignment="1">
      <alignment vertical="top"/>
    </xf>
    <xf numFmtId="4" fontId="47" fillId="0" borderId="0" xfId="49" applyNumberFormat="1" applyFont="1" applyAlignment="1" applyProtection="1">
      <alignment horizontal="left" wrapText="1"/>
      <protection locked="0"/>
    </xf>
    <xf numFmtId="0" fontId="3" fillId="0" borderId="0" xfId="107" applyFont="1" applyAlignment="1">
      <alignment vertical="top" wrapText="1"/>
    </xf>
    <xf numFmtId="0" fontId="3" fillId="0" borderId="0" xfId="49" applyFont="1" applyAlignment="1" applyProtection="1">
      <alignment horizontal="center" vertical="center" wrapText="1"/>
      <protection locked="0"/>
    </xf>
    <xf numFmtId="0" fontId="46" fillId="0" borderId="0" xfId="49" applyFont="1" applyAlignment="1" applyProtection="1">
      <alignment horizontal="center" vertical="center" wrapText="1"/>
      <protection locked="0"/>
    </xf>
    <xf numFmtId="0" fontId="3" fillId="0" borderId="0" xfId="49" applyFont="1" applyAlignment="1" applyProtection="1">
      <alignment horizontal="left" vertical="top" wrapText="1"/>
      <protection locked="0"/>
    </xf>
    <xf numFmtId="0" fontId="44" fillId="0" borderId="0" xfId="49" applyFont="1" applyAlignment="1" applyProtection="1">
      <alignment horizontal="left" vertical="top" wrapText="1"/>
      <protection locked="0"/>
    </xf>
    <xf numFmtId="0" fontId="49" fillId="0" borderId="0" xfId="107" applyFont="1" applyAlignment="1">
      <alignment vertical="top"/>
    </xf>
    <xf numFmtId="0" fontId="3" fillId="0" borderId="0" xfId="0" applyFont="1" applyAlignment="1">
      <alignment horizontal="center" vertical="center" wrapText="1"/>
    </xf>
    <xf numFmtId="4" fontId="3" fillId="0" borderId="0" xfId="0" applyNumberFormat="1" applyFont="1" applyAlignment="1">
      <alignment horizontal="center" vertical="center"/>
    </xf>
    <xf numFmtId="0" fontId="3" fillId="24" borderId="38" xfId="1" applyFont="1" applyFill="1" applyBorder="1" applyAlignment="1">
      <alignment horizontal="left" vertical="top" wrapText="1"/>
    </xf>
    <xf numFmtId="0" fontId="3" fillId="29" borderId="38" xfId="1" applyFont="1" applyFill="1" applyBorder="1" applyAlignment="1">
      <alignment horizontal="left" vertical="top" wrapText="1"/>
    </xf>
    <xf numFmtId="0" fontId="49" fillId="29" borderId="38" xfId="1" applyFont="1" applyFill="1" applyBorder="1" applyAlignment="1">
      <alignment horizontal="left" vertical="top" wrapText="1"/>
    </xf>
    <xf numFmtId="167" fontId="3" fillId="0" borderId="0" xfId="108" applyNumberFormat="1" applyFont="1" applyAlignment="1" applyProtection="1">
      <alignment horizontal="left" vertical="top"/>
      <protection locked="0"/>
    </xf>
    <xf numFmtId="167" fontId="46" fillId="0" borderId="0" xfId="108" applyNumberFormat="1" applyFont="1" applyAlignment="1" applyProtection="1">
      <alignment horizontal="left" vertical="top"/>
      <protection locked="0"/>
    </xf>
    <xf numFmtId="0" fontId="44" fillId="0" borderId="0" xfId="107" applyFont="1" applyAlignment="1">
      <alignment vertical="top" wrapText="1"/>
    </xf>
    <xf numFmtId="0" fontId="3" fillId="0" borderId="0" xfId="107" applyFont="1" applyAlignment="1" applyProtection="1">
      <alignment horizontal="center" vertical="center" wrapText="1"/>
      <protection locked="0"/>
    </xf>
    <xf numFmtId="0" fontId="34" fillId="0" borderId="0" xfId="0" applyFont="1"/>
    <xf numFmtId="0" fontId="46" fillId="0" borderId="0" xfId="107" applyFont="1" applyAlignment="1">
      <alignment vertical="top"/>
    </xf>
    <xf numFmtId="0" fontId="3" fillId="0" borderId="0" xfId="49" quotePrefix="1" applyFont="1" applyAlignment="1" applyProtection="1">
      <alignment horizontal="left" vertical="top" wrapText="1"/>
      <protection locked="0"/>
    </xf>
    <xf numFmtId="4" fontId="47" fillId="0" borderId="0" xfId="49" applyNumberFormat="1" applyFont="1" applyAlignment="1" applyProtection="1">
      <alignment horizontal="right" wrapText="1"/>
      <protection locked="0"/>
    </xf>
    <xf numFmtId="4" fontId="47" fillId="0" borderId="0" xfId="49" applyNumberFormat="1" applyFont="1" applyAlignment="1" applyProtection="1">
      <alignment wrapText="1"/>
      <protection locked="0"/>
    </xf>
    <xf numFmtId="4" fontId="46" fillId="0" borderId="0" xfId="49" applyNumberFormat="1" applyFont="1" applyAlignment="1" applyProtection="1">
      <alignment wrapText="1"/>
      <protection locked="0"/>
    </xf>
    <xf numFmtId="4" fontId="0" fillId="0" borderId="0" xfId="0" applyNumberFormat="1"/>
    <xf numFmtId="0" fontId="44" fillId="0" borderId="0" xfId="0" applyFont="1" applyFill="1" applyBorder="1" applyAlignment="1" applyProtection="1">
      <alignment horizontal="left" vertical="top"/>
    </xf>
    <xf numFmtId="0" fontId="44" fillId="0" borderId="0" xfId="0" applyFont="1" applyFill="1" applyBorder="1" applyAlignment="1" applyProtection="1">
      <alignment horizontal="justify" vertical="top" wrapText="1"/>
    </xf>
    <xf numFmtId="0" fontId="3" fillId="0" borderId="0" xfId="0" applyFont="1" applyFill="1" applyBorder="1" applyAlignment="1" applyProtection="1">
      <alignment horizontal="left"/>
    </xf>
    <xf numFmtId="2" fontId="3" fillId="0" borderId="0" xfId="47" applyNumberFormat="1" applyFont="1" applyFill="1" applyBorder="1" applyAlignment="1" applyProtection="1">
      <alignment horizontal="center"/>
    </xf>
    <xf numFmtId="4" fontId="3" fillId="0" borderId="0" xfId="0" applyNumberFormat="1" applyFont="1" applyFill="1" applyBorder="1" applyAlignment="1" applyProtection="1">
      <alignment horizontal="center"/>
      <protection locked="0"/>
    </xf>
    <xf numFmtId="3" fontId="3" fillId="0" borderId="0" xfId="0" applyNumberFormat="1" applyFont="1" applyFill="1" applyBorder="1" applyAlignment="1" applyProtection="1">
      <alignment horizontal="right"/>
    </xf>
    <xf numFmtId="2" fontId="3" fillId="0" borderId="0" xfId="47" applyNumberFormat="1" applyFont="1" applyFill="1" applyBorder="1" applyAlignment="1" applyProtection="1">
      <alignment horizontal="center"/>
      <protection locked="0"/>
    </xf>
    <xf numFmtId="4" fontId="3" fillId="0" borderId="0" xfId="0" applyNumberFormat="1" applyFont="1" applyFill="1" applyBorder="1" applyAlignment="1" applyProtection="1">
      <alignment horizontal="center"/>
    </xf>
    <xf numFmtId="0" fontId="44" fillId="0" borderId="31" xfId="0" applyFont="1" applyFill="1" applyBorder="1" applyAlignment="1" applyProtection="1">
      <alignment horizontal="left" vertical="top"/>
    </xf>
    <xf numFmtId="0" fontId="44" fillId="0" borderId="31" xfId="0" applyFont="1" applyFill="1" applyBorder="1" applyAlignment="1" applyProtection="1">
      <alignment horizontal="justify" vertical="top" wrapText="1"/>
    </xf>
    <xf numFmtId="0" fontId="44" fillId="0" borderId="31" xfId="0" applyFont="1" applyFill="1" applyBorder="1" applyAlignment="1" applyProtection="1">
      <alignment horizontal="center"/>
    </xf>
    <xf numFmtId="3" fontId="44" fillId="0" borderId="31" xfId="0" applyNumberFormat="1" applyFont="1" applyFill="1" applyBorder="1" applyAlignment="1" applyProtection="1">
      <alignment horizontal="center"/>
    </xf>
    <xf numFmtId="2" fontId="44" fillId="0" borderId="31" xfId="47" applyNumberFormat="1" applyFont="1" applyFill="1" applyBorder="1" applyAlignment="1" applyProtection="1">
      <alignment horizontal="center" vertical="center"/>
      <protection locked="0"/>
    </xf>
    <xf numFmtId="4" fontId="44" fillId="0" borderId="31" xfId="0" applyNumberFormat="1" applyFont="1" applyFill="1" applyBorder="1" applyAlignment="1" applyProtection="1">
      <alignment horizontal="center" vertical="center"/>
    </xf>
    <xf numFmtId="1" fontId="3" fillId="0" borderId="0" xfId="0" applyNumberFormat="1" applyFont="1" applyFill="1" applyBorder="1" applyAlignment="1">
      <alignment horizontal="left" vertical="top"/>
    </xf>
    <xf numFmtId="0" fontId="44" fillId="0" borderId="0" xfId="0" applyNumberFormat="1" applyFont="1" applyFill="1" applyBorder="1" applyAlignment="1">
      <alignment horizontal="justify" vertical="top" wrapText="1"/>
    </xf>
    <xf numFmtId="0" fontId="44" fillId="0" borderId="0" xfId="0" applyFont="1" applyFill="1" applyBorder="1" applyAlignment="1">
      <alignment horizontal="center" wrapText="1"/>
    </xf>
    <xf numFmtId="3" fontId="44" fillId="0" borderId="0" xfId="0" applyNumberFormat="1" applyFont="1" applyFill="1" applyBorder="1" applyAlignment="1">
      <alignment horizontal="center" wrapText="1"/>
    </xf>
    <xf numFmtId="2" fontId="3" fillId="0" borderId="0" xfId="47" applyNumberFormat="1" applyFont="1" applyFill="1" applyBorder="1" applyAlignment="1">
      <alignment horizontal="center"/>
    </xf>
    <xf numFmtId="4" fontId="3" fillId="0" borderId="0" xfId="0" applyNumberFormat="1" applyFont="1" applyFill="1" applyBorder="1" applyAlignment="1">
      <alignment horizontal="center"/>
    </xf>
    <xf numFmtId="0" fontId="44" fillId="0" borderId="0" xfId="0" applyFont="1" applyAlignment="1">
      <alignment horizontal="justify" vertical="top" wrapText="1"/>
    </xf>
    <xf numFmtId="1" fontId="44" fillId="0" borderId="0" xfId="0" applyNumberFormat="1" applyFont="1" applyFill="1" applyBorder="1" applyAlignment="1">
      <alignment horizontal="left" vertical="top"/>
    </xf>
    <xf numFmtId="0" fontId="3" fillId="0" borderId="0" xfId="0" applyFont="1" applyFill="1" applyBorder="1" applyAlignment="1">
      <alignment horizontal="justify" vertical="top" wrapText="1"/>
    </xf>
    <xf numFmtId="0" fontId="3" fillId="0" borderId="0" xfId="0" applyFont="1" applyFill="1" applyBorder="1" applyAlignment="1">
      <alignment horizontal="left" vertical="top"/>
    </xf>
    <xf numFmtId="0" fontId="3" fillId="0" borderId="0" xfId="0" applyFont="1" applyFill="1" applyBorder="1" applyAlignment="1" applyProtection="1">
      <alignment horizontal="justify" vertical="top" wrapText="1"/>
      <protection locked="0"/>
    </xf>
    <xf numFmtId="0" fontId="3" fillId="0" borderId="0" xfId="0" applyFont="1" applyFill="1" applyBorder="1" applyAlignment="1" applyProtection="1">
      <alignment horizontal="center"/>
      <protection locked="0"/>
    </xf>
    <xf numFmtId="3" fontId="3" fillId="0" borderId="0" xfId="0" applyNumberFormat="1" applyFont="1" applyFill="1" applyBorder="1" applyAlignment="1">
      <alignment horizontal="center"/>
    </xf>
    <xf numFmtId="3" fontId="3" fillId="0" borderId="0" xfId="0" applyNumberFormat="1" applyFont="1" applyFill="1" applyBorder="1" applyAlignment="1" applyProtection="1">
      <alignment horizontal="center"/>
      <protection locked="0"/>
    </xf>
    <xf numFmtId="0" fontId="3" fillId="0" borderId="0" xfId="51" applyFont="1" applyFill="1" applyBorder="1" applyAlignment="1" applyProtection="1">
      <alignment horizontal="center"/>
      <protection locked="0"/>
    </xf>
    <xf numFmtId="0" fontId="3" fillId="0" borderId="0" xfId="0" applyFont="1" applyAlignment="1" applyProtection="1">
      <alignment horizontal="justify" vertical="top" wrapText="1"/>
      <protection locked="0"/>
    </xf>
    <xf numFmtId="0" fontId="3" fillId="0" borderId="0" xfId="0" applyFont="1" applyAlignment="1" applyProtection="1">
      <alignment horizontal="center"/>
      <protection locked="0"/>
    </xf>
    <xf numFmtId="3" fontId="3" fillId="0" borderId="0" xfId="0" applyNumberFormat="1" applyFont="1" applyAlignment="1" applyProtection="1">
      <alignment horizontal="center"/>
      <protection locked="0"/>
    </xf>
    <xf numFmtId="0" fontId="3" fillId="0" borderId="0" xfId="97" applyNumberFormat="1" applyFont="1" applyFill="1" applyBorder="1" applyAlignment="1" applyProtection="1">
      <alignment horizontal="center" wrapText="1"/>
    </xf>
    <xf numFmtId="2" fontId="3" fillId="0" borderId="0" xfId="0" applyNumberFormat="1" applyFont="1" applyFill="1" applyBorder="1" applyAlignment="1" applyProtection="1">
      <alignment horizontal="justify" vertical="top" wrapText="1"/>
      <protection locked="0"/>
    </xf>
    <xf numFmtId="49" fontId="3" fillId="0" borderId="0" xfId="0" applyNumberFormat="1" applyFont="1" applyFill="1" applyBorder="1" applyAlignment="1">
      <alignment horizontal="left" vertical="top"/>
    </xf>
    <xf numFmtId="0" fontId="3" fillId="0" borderId="0" xfId="0" applyFont="1" applyFill="1" applyBorder="1" applyAlignment="1">
      <alignment horizontal="center"/>
    </xf>
    <xf numFmtId="0" fontId="3" fillId="0" borderId="0" xfId="0" applyFont="1" applyFill="1" applyBorder="1" applyAlignment="1">
      <alignment horizontal="center" wrapText="1"/>
    </xf>
    <xf numFmtId="3" fontId="3" fillId="0" borderId="33" xfId="0" applyNumberFormat="1" applyFont="1" applyFill="1" applyBorder="1" applyAlignment="1">
      <alignment horizontal="center"/>
    </xf>
    <xf numFmtId="2" fontId="3" fillId="0" borderId="33" xfId="47" applyNumberFormat="1" applyFont="1" applyFill="1" applyBorder="1" applyAlignment="1">
      <alignment horizontal="center"/>
    </xf>
    <xf numFmtId="0" fontId="44" fillId="0" borderId="0" xfId="0"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49" fontId="44" fillId="0" borderId="0" xfId="0" applyNumberFormat="1" applyFont="1" applyFill="1" applyBorder="1" applyAlignment="1">
      <alignment horizontal="justify" vertical="top" wrapText="1"/>
    </xf>
    <xf numFmtId="49" fontId="3" fillId="0" borderId="0" xfId="0" applyNumberFormat="1" applyFont="1" applyFill="1" applyBorder="1" applyAlignment="1">
      <alignment horizontal="justify" vertical="top" wrapText="1"/>
    </xf>
    <xf numFmtId="0" fontId="44" fillId="0" borderId="0" xfId="0" applyFont="1" applyFill="1" applyBorder="1" applyAlignment="1" applyProtection="1">
      <alignment horizontal="justify" vertical="top" wrapText="1"/>
      <protection locked="0"/>
    </xf>
    <xf numFmtId="49" fontId="3" fillId="0" borderId="0" xfId="0" applyNumberFormat="1" applyFont="1" applyFill="1" applyBorder="1" applyAlignment="1" applyProtection="1">
      <alignment horizontal="justify" vertical="top" wrapText="1"/>
      <protection hidden="1"/>
    </xf>
    <xf numFmtId="1" fontId="3" fillId="0" borderId="32" xfId="0" applyNumberFormat="1" applyFont="1" applyFill="1" applyBorder="1" applyAlignment="1">
      <alignment horizontal="left" vertical="top"/>
    </xf>
    <xf numFmtId="0" fontId="34" fillId="0" borderId="33" xfId="0" applyFont="1" applyFill="1" applyBorder="1" applyAlignment="1" applyProtection="1">
      <alignment horizontal="left" vertical="top" wrapText="1"/>
    </xf>
    <xf numFmtId="0" fontId="44" fillId="0" borderId="33" xfId="0" applyFont="1" applyFill="1" applyBorder="1" applyAlignment="1">
      <alignment horizontal="center" wrapText="1"/>
    </xf>
    <xf numFmtId="166" fontId="44" fillId="0" borderId="34" xfId="0" applyNumberFormat="1" applyFont="1" applyFill="1" applyBorder="1" applyAlignment="1">
      <alignment horizontal="center"/>
    </xf>
    <xf numFmtId="0" fontId="8" fillId="0" borderId="0" xfId="0" applyFont="1"/>
    <xf numFmtId="0" fontId="0" fillId="0" borderId="31" xfId="0" applyBorder="1"/>
    <xf numFmtId="0" fontId="50" fillId="0" borderId="42" xfId="0" applyNumberFormat="1" applyFont="1" applyFill="1" applyBorder="1" applyAlignment="1">
      <alignment horizontal="center" vertical="center"/>
    </xf>
    <xf numFmtId="0" fontId="50" fillId="0" borderId="43" xfId="0" applyNumberFormat="1" applyFont="1" applyFill="1" applyBorder="1" applyAlignment="1">
      <alignment horizontal="center" vertical="center"/>
    </xf>
    <xf numFmtId="0" fontId="50" fillId="0" borderId="44" xfId="0" applyNumberFormat="1" applyFont="1" applyFill="1" applyBorder="1" applyAlignment="1">
      <alignment horizontal="center" vertical="center"/>
    </xf>
    <xf numFmtId="0" fontId="0" fillId="0" borderId="12" xfId="0" applyBorder="1"/>
    <xf numFmtId="0" fontId="51" fillId="0" borderId="0" xfId="0" applyNumberFormat="1" applyFont="1" applyBorder="1" applyAlignment="1">
      <alignment vertical="center" wrapText="1"/>
    </xf>
    <xf numFmtId="0" fontId="51" fillId="0" borderId="45" xfId="0" applyNumberFormat="1" applyFont="1" applyBorder="1" applyAlignment="1">
      <alignment vertical="center" wrapText="1"/>
    </xf>
    <xf numFmtId="0" fontId="51" fillId="0" borderId="47" xfId="0" applyNumberFormat="1" applyFont="1" applyBorder="1" applyAlignment="1">
      <alignment horizontal="center" vertical="center" wrapText="1"/>
    </xf>
    <xf numFmtId="0" fontId="52" fillId="0" borderId="47" xfId="0" applyNumberFormat="1" applyFont="1" applyBorder="1" applyAlignment="1">
      <alignment horizontal="center" vertical="center" wrapText="1"/>
    </xf>
    <xf numFmtId="0" fontId="0" fillId="0" borderId="47" xfId="0" applyNumberFormat="1" applyFont="1" applyBorder="1" applyAlignment="1">
      <alignment horizontal="center" vertical="center" wrapText="1"/>
    </xf>
    <xf numFmtId="0" fontId="51" fillId="0" borderId="0" xfId="0" applyNumberFormat="1" applyFont="1" applyBorder="1" applyAlignment="1">
      <alignment horizontal="center" vertical="center" wrapText="1"/>
    </xf>
    <xf numFmtId="0" fontId="57" fillId="0" borderId="0" xfId="0" applyFont="1"/>
    <xf numFmtId="0" fontId="58" fillId="32" borderId="48" xfId="0" applyNumberFormat="1" applyFont="1" applyFill="1" applyBorder="1" applyAlignment="1">
      <alignment horizontal="center" vertical="center"/>
    </xf>
    <xf numFmtId="0" fontId="59" fillId="32" borderId="39" xfId="0" applyNumberFormat="1" applyFont="1" applyFill="1" applyBorder="1" applyAlignment="1">
      <alignment horizontal="center" vertical="center" wrapText="1"/>
    </xf>
    <xf numFmtId="0" fontId="60" fillId="32" borderId="40" xfId="0" applyNumberFormat="1" applyFont="1" applyFill="1" applyBorder="1" applyAlignment="1">
      <alignment horizontal="center" vertical="center"/>
    </xf>
    <xf numFmtId="0" fontId="61" fillId="32" borderId="40" xfId="0" applyNumberFormat="1" applyFont="1" applyFill="1" applyBorder="1" applyAlignment="1">
      <alignment horizontal="center" vertical="center"/>
    </xf>
    <xf numFmtId="166" fontId="60" fillId="32" borderId="41" xfId="0" applyNumberFormat="1" applyFont="1" applyFill="1" applyBorder="1" applyAlignment="1">
      <alignment horizontal="center" vertical="center"/>
    </xf>
    <xf numFmtId="0" fontId="30" fillId="0" borderId="0" xfId="0" applyNumberFormat="1" applyFont="1" applyBorder="1" applyAlignment="1">
      <alignment horizontal="center" vertical="top"/>
    </xf>
    <xf numFmtId="0" fontId="30" fillId="0" borderId="0" xfId="0" applyNumberFormat="1" applyFont="1" applyBorder="1" applyAlignment="1">
      <alignment horizontal="center"/>
    </xf>
    <xf numFmtId="4" fontId="30" fillId="0" borderId="0" xfId="0" applyNumberFormat="1" applyFont="1" applyBorder="1" applyAlignment="1">
      <alignment horizontal="center"/>
    </xf>
    <xf numFmtId="4" fontId="62" fillId="0" borderId="0" xfId="0" applyNumberFormat="1" applyFont="1" applyBorder="1" applyAlignment="1">
      <alignment horizontal="center"/>
    </xf>
    <xf numFmtId="166" fontId="30" fillId="0" borderId="0" xfId="0" applyNumberFormat="1" applyFont="1" applyBorder="1" applyAlignment="1">
      <alignment horizontal="center"/>
    </xf>
    <xf numFmtId="0" fontId="31" fillId="0" borderId="35" xfId="0" applyNumberFormat="1" applyFont="1" applyBorder="1" applyAlignment="1">
      <alignment horizontal="center" vertical="center"/>
    </xf>
    <xf numFmtId="0" fontId="31" fillId="0" borderId="51" xfId="0" applyNumberFormat="1" applyFont="1" applyBorder="1" applyAlignment="1">
      <alignment horizontal="center" wrapText="1"/>
    </xf>
    <xf numFmtId="4" fontId="31" fillId="0" borderId="51" xfId="0" applyNumberFormat="1" applyFont="1" applyBorder="1" applyAlignment="1">
      <alignment horizontal="center" wrapText="1"/>
    </xf>
    <xf numFmtId="166" fontId="63" fillId="0" borderId="52" xfId="0" applyNumberFormat="1" applyFont="1" applyBorder="1" applyAlignment="1">
      <alignment horizontal="right" wrapText="1"/>
    </xf>
    <xf numFmtId="4" fontId="31" fillId="0" borderId="0" xfId="0" applyNumberFormat="1" applyFont="1" applyBorder="1" applyAlignment="1">
      <alignment horizontal="center" wrapText="1"/>
    </xf>
    <xf numFmtId="0" fontId="0" fillId="0" borderId="0" xfId="0" applyAlignment="1">
      <alignment horizontal="right"/>
    </xf>
    <xf numFmtId="0" fontId="64" fillId="0" borderId="0" xfId="0" applyFont="1"/>
    <xf numFmtId="0" fontId="65" fillId="0" borderId="0" xfId="0" applyFont="1"/>
    <xf numFmtId="0" fontId="66" fillId="0" borderId="0" xfId="0" applyFont="1"/>
    <xf numFmtId="0" fontId="67" fillId="35" borderId="89" xfId="0" applyFont="1" applyFill="1" applyBorder="1" applyAlignment="1">
      <alignment vertical="center" wrapText="1"/>
    </xf>
    <xf numFmtId="0" fontId="67" fillId="35" borderId="89" xfId="0" applyFont="1" applyFill="1" applyBorder="1" applyAlignment="1">
      <alignment horizontal="center" vertical="center" wrapText="1"/>
    </xf>
    <xf numFmtId="0" fontId="67" fillId="35" borderId="89" xfId="0" applyFont="1" applyFill="1" applyBorder="1" applyAlignment="1">
      <alignment horizontal="center" vertical="center"/>
    </xf>
    <xf numFmtId="0" fontId="67" fillId="35" borderId="90" xfId="0" applyFont="1" applyFill="1" applyBorder="1" applyAlignment="1">
      <alignment horizontal="center" vertical="center"/>
    </xf>
    <xf numFmtId="0" fontId="67" fillId="35" borderId="91" xfId="0" applyFont="1" applyFill="1" applyBorder="1" applyAlignment="1">
      <alignment horizontal="center" vertical="center"/>
    </xf>
    <xf numFmtId="0" fontId="66" fillId="0" borderId="0" xfId="0" applyFont="1" applyAlignment="1">
      <alignment horizontal="center" vertical="top"/>
    </xf>
    <xf numFmtId="0" fontId="66" fillId="0" borderId="0" xfId="0" applyFont="1" applyAlignment="1">
      <alignment horizontal="center"/>
    </xf>
    <xf numFmtId="168" fontId="66" fillId="0" borderId="0" xfId="0" applyNumberFormat="1" applyFont="1" applyAlignment="1">
      <alignment horizontal="right"/>
    </xf>
    <xf numFmtId="0" fontId="67" fillId="0" borderId="0" xfId="0" applyFont="1" applyAlignment="1">
      <alignment horizontal="left" vertical="top" wrapText="1"/>
    </xf>
    <xf numFmtId="0" fontId="8" fillId="0" borderId="0" xfId="0" applyFont="1" applyAlignment="1">
      <alignment horizontal="center" vertical="top"/>
    </xf>
    <xf numFmtId="49" fontId="69" fillId="0" borderId="0" xfId="109" applyNumberFormat="1" applyFont="1" applyFill="1" applyBorder="1" applyAlignment="1">
      <alignment horizontal="center" vertical="top" wrapText="1"/>
    </xf>
    <xf numFmtId="0" fontId="8" fillId="0" borderId="0" xfId="0" applyFont="1" applyBorder="1"/>
    <xf numFmtId="0" fontId="8" fillId="0" borderId="0" xfId="0" applyFont="1" applyBorder="1" applyAlignment="1">
      <alignment horizontal="center"/>
    </xf>
    <xf numFmtId="49" fontId="8" fillId="0" borderId="0" xfId="109" applyNumberFormat="1" applyFont="1" applyFill="1" applyBorder="1" applyAlignment="1">
      <alignment horizontal="center" vertical="top" wrapText="1"/>
    </xf>
    <xf numFmtId="0" fontId="34" fillId="0" borderId="0" xfId="0" applyFont="1" applyBorder="1" applyAlignment="1">
      <alignment wrapText="1"/>
    </xf>
    <xf numFmtId="0" fontId="8" fillId="0" borderId="0" xfId="110" applyNumberFormat="1" applyFont="1" applyFill="1" applyBorder="1" applyAlignment="1" applyProtection="1">
      <alignment vertical="top" wrapText="1"/>
      <protection locked="0"/>
    </xf>
    <xf numFmtId="0" fontId="8" fillId="0" borderId="0" xfId="0" applyFont="1" applyFill="1" applyBorder="1" applyAlignment="1">
      <alignment horizontal="center"/>
    </xf>
    <xf numFmtId="0" fontId="8" fillId="0" borderId="0" xfId="111" applyFont="1" applyAlignment="1" applyProtection="1">
      <alignment vertical="top" wrapText="1"/>
      <protection locked="0"/>
    </xf>
    <xf numFmtId="0" fontId="8" fillId="0" borderId="0" xfId="111" applyFont="1" applyFill="1" applyAlignment="1" applyProtection="1">
      <alignment vertical="top" wrapText="1"/>
      <protection locked="0"/>
    </xf>
    <xf numFmtId="0" fontId="34" fillId="0" borderId="0" xfId="0" applyFont="1" applyAlignment="1">
      <alignment horizontal="left" vertical="top" wrapText="1"/>
    </xf>
    <xf numFmtId="0" fontId="70" fillId="0" borderId="0" xfId="0" applyFont="1" applyFill="1" applyAlignment="1">
      <alignment horizontal="center" wrapText="1"/>
    </xf>
    <xf numFmtId="0" fontId="8" fillId="0" borderId="0" xfId="0" applyFont="1" applyAlignment="1">
      <alignment horizontal="right"/>
    </xf>
    <xf numFmtId="4" fontId="44" fillId="0" borderId="0" xfId="49" applyNumberFormat="1" applyFont="1" applyAlignment="1" applyProtection="1">
      <alignment horizontal="right" vertical="center" wrapText="1"/>
      <protection locked="0"/>
    </xf>
    <xf numFmtId="1" fontId="3" fillId="0" borderId="0" xfId="107" applyNumberFormat="1" applyFont="1" applyAlignment="1" applyProtection="1">
      <alignment horizontal="center" wrapText="1"/>
      <protection locked="0"/>
    </xf>
    <xf numFmtId="1" fontId="3" fillId="0" borderId="0" xfId="0" applyNumberFormat="1" applyFont="1" applyAlignment="1">
      <alignment horizontal="center" wrapText="1"/>
    </xf>
    <xf numFmtId="4" fontId="3" fillId="0" borderId="0" xfId="49" applyNumberFormat="1" applyFont="1" applyAlignment="1" applyProtection="1">
      <alignment horizontal="center" wrapText="1"/>
      <protection locked="0"/>
    </xf>
    <xf numFmtId="0" fontId="44" fillId="26" borderId="35" xfId="49" applyFont="1" applyFill="1" applyBorder="1" applyAlignment="1" applyProtection="1">
      <alignment horizontal="right" vertical="center" wrapText="1"/>
      <protection locked="0"/>
    </xf>
    <xf numFmtId="4" fontId="44" fillId="25" borderId="35" xfId="49" applyNumberFormat="1" applyFont="1" applyFill="1" applyBorder="1" applyAlignment="1" applyProtection="1">
      <alignment horizontal="right" vertical="center" wrapText="1"/>
      <protection locked="0"/>
    </xf>
    <xf numFmtId="0" fontId="44" fillId="0" borderId="0" xfId="107" applyFont="1" applyAlignment="1">
      <alignment horizontal="right" vertical="top"/>
    </xf>
    <xf numFmtId="167" fontId="44" fillId="0" borderId="0" xfId="108" applyNumberFormat="1" applyFont="1" applyAlignment="1" applyProtection="1">
      <alignment horizontal="right" vertical="center" wrapText="1"/>
      <protection locked="0"/>
    </xf>
    <xf numFmtId="4" fontId="44" fillId="20" borderId="37" xfId="49" applyNumberFormat="1" applyFont="1" applyFill="1" applyBorder="1" applyAlignment="1" applyProtection="1">
      <alignment horizontal="right" vertical="center" wrapText="1"/>
      <protection locked="0"/>
    </xf>
    <xf numFmtId="0" fontId="3" fillId="24" borderId="0" xfId="1" applyFont="1" applyFill="1" applyAlignment="1">
      <alignment horizontal="right" vertical="top" wrapText="1"/>
    </xf>
    <xf numFmtId="0" fontId="44" fillId="27" borderId="33" xfId="1" applyFont="1" applyFill="1" applyBorder="1" applyAlignment="1" applyProtection="1">
      <alignment horizontal="right"/>
    </xf>
    <xf numFmtId="0" fontId="44" fillId="0" borderId="0" xfId="107" applyFont="1" applyAlignment="1">
      <alignment horizontal="right" vertical="center"/>
    </xf>
    <xf numFmtId="4" fontId="44" fillId="0" borderId="0" xfId="108" applyNumberFormat="1" applyFont="1" applyAlignment="1" applyProtection="1">
      <alignment horizontal="right" vertical="center"/>
      <protection locked="0"/>
    </xf>
    <xf numFmtId="0" fontId="3" fillId="0" borderId="0" xfId="107" applyFont="1" applyAlignment="1">
      <alignment horizontal="right" vertical="top"/>
    </xf>
    <xf numFmtId="0" fontId="44" fillId="0" borderId="0" xfId="49" applyFont="1" applyAlignment="1" applyProtection="1">
      <alignment horizontal="right" vertical="top" wrapText="1"/>
      <protection locked="0"/>
    </xf>
    <xf numFmtId="4" fontId="44" fillId="0" borderId="0" xfId="49" applyNumberFormat="1" applyFont="1" applyAlignment="1" applyProtection="1">
      <alignment horizontal="right" wrapText="1"/>
      <protection locked="0"/>
    </xf>
    <xf numFmtId="0" fontId="34" fillId="0" borderId="0" xfId="0" applyFont="1" applyAlignment="1">
      <alignment horizontal="right"/>
    </xf>
    <xf numFmtId="0" fontId="47" fillId="0" borderId="0" xfId="107" applyFont="1" applyAlignment="1">
      <alignment horizontal="right" vertical="top"/>
    </xf>
    <xf numFmtId="4" fontId="47" fillId="0" borderId="0" xfId="49" applyNumberFormat="1" applyFont="1" applyAlignment="1" applyProtection="1">
      <alignment horizontal="right" vertical="center" wrapText="1"/>
      <protection locked="0"/>
    </xf>
    <xf numFmtId="4" fontId="3" fillId="0" borderId="0" xfId="107" applyNumberFormat="1" applyFont="1" applyAlignment="1" applyProtection="1">
      <alignment horizontal="center" wrapText="1"/>
      <protection locked="0"/>
    </xf>
    <xf numFmtId="4" fontId="3" fillId="0" borderId="0" xfId="0" applyNumberFormat="1" applyFont="1" applyAlignment="1">
      <alignment horizontal="center"/>
    </xf>
    <xf numFmtId="0" fontId="8" fillId="0" borderId="0" xfId="0" applyFont="1" applyAlignment="1">
      <alignment horizontal="center"/>
    </xf>
    <xf numFmtId="0" fontId="5" fillId="0" borderId="0" xfId="0" applyNumberFormat="1" applyFont="1" applyBorder="1" applyAlignment="1">
      <alignment horizontal="left" vertical="top" wrapText="1"/>
    </xf>
    <xf numFmtId="0" fontId="5" fillId="0" borderId="0" xfId="0" applyNumberFormat="1" applyFont="1" applyAlignment="1">
      <alignment horizontal="left" vertical="top" wrapText="1"/>
    </xf>
    <xf numFmtId="3" fontId="44" fillId="0" borderId="0" xfId="0" applyNumberFormat="1" applyFont="1" applyFill="1" applyBorder="1" applyAlignment="1">
      <alignment horizontal="center"/>
    </xf>
    <xf numFmtId="2" fontId="44" fillId="0" borderId="0" xfId="47" applyNumberFormat="1" applyFont="1" applyFill="1" applyBorder="1" applyAlignment="1">
      <alignment horizontal="center"/>
    </xf>
    <xf numFmtId="0" fontId="8" fillId="0" borderId="0" xfId="0" applyFont="1" applyAlignment="1">
      <alignment horizontal="left" vertical="top" wrapText="1"/>
    </xf>
    <xf numFmtId="0" fontId="38" fillId="0" borderId="0" xfId="105" applyFont="1" applyAlignment="1">
      <alignment horizontal="center" vertical="center" wrapText="1"/>
    </xf>
    <xf numFmtId="0" fontId="39" fillId="0" borderId="0" xfId="105" applyFont="1" applyAlignment="1">
      <alignment horizontal="center" vertical="center" wrapText="1"/>
    </xf>
    <xf numFmtId="0" fontId="40" fillId="0" borderId="0" xfId="105" applyFont="1" applyAlignment="1">
      <alignment horizontal="left" vertical="top" wrapText="1"/>
    </xf>
    <xf numFmtId="0" fontId="5" fillId="0" borderId="0" xfId="0" applyNumberFormat="1" applyFont="1" applyBorder="1" applyAlignment="1">
      <alignment horizontal="left" vertical="top" wrapText="1"/>
    </xf>
    <xf numFmtId="0" fontId="5" fillId="0" borderId="0" xfId="0" applyFont="1" applyBorder="1" applyAlignment="1">
      <alignment horizontal="left" vertical="center" wrapText="1"/>
    </xf>
    <xf numFmtId="0" fontId="6" fillId="0" borderId="0" xfId="0" applyFont="1" applyAlignment="1">
      <alignment horizontal="center" vertical="center"/>
    </xf>
    <xf numFmtId="0" fontId="5" fillId="0" borderId="0" xfId="0" applyNumberFormat="1" applyFont="1" applyAlignment="1">
      <alignment horizontal="left" vertical="top" wrapText="1"/>
    </xf>
    <xf numFmtId="0" fontId="5" fillId="0" borderId="0" xfId="0" applyNumberFormat="1" applyFont="1" applyBorder="1" applyAlignment="1">
      <alignment horizontal="left" vertical="top"/>
    </xf>
    <xf numFmtId="49" fontId="66" fillId="0" borderId="0" xfId="0" applyNumberFormat="1" applyFont="1" applyAlignment="1">
      <alignment horizontal="left"/>
    </xf>
    <xf numFmtId="0" fontId="66" fillId="0" borderId="31" xfId="0" applyFont="1" applyBorder="1" applyAlignment="1">
      <alignment horizontal="left"/>
    </xf>
    <xf numFmtId="0" fontId="50" fillId="30" borderId="39" xfId="0" applyNumberFormat="1" applyFont="1" applyFill="1" applyBorder="1" applyAlignment="1">
      <alignment horizontal="center" vertical="center"/>
    </xf>
    <xf numFmtId="0" fontId="50" fillId="30" borderId="40" xfId="0" applyNumberFormat="1" applyFont="1" applyFill="1" applyBorder="1" applyAlignment="1">
      <alignment horizontal="center" vertical="center"/>
    </xf>
    <xf numFmtId="0" fontId="50" fillId="30" borderId="41" xfId="0" applyNumberFormat="1" applyFont="1" applyFill="1" applyBorder="1" applyAlignment="1">
      <alignment horizontal="center" vertical="center"/>
    </xf>
    <xf numFmtId="0" fontId="51" fillId="0" borderId="12" xfId="0" applyNumberFormat="1" applyFont="1" applyBorder="1" applyAlignment="1">
      <alignment horizontal="center" vertical="center" wrapText="1"/>
    </xf>
    <xf numFmtId="0" fontId="51" fillId="0" borderId="0" xfId="0" applyNumberFormat="1" applyFont="1" applyBorder="1" applyAlignment="1">
      <alignment horizontal="center" vertical="center" wrapText="1"/>
    </xf>
    <xf numFmtId="0" fontId="51" fillId="0" borderId="45" xfId="0" applyNumberFormat="1" applyFont="1" applyBorder="1" applyAlignment="1">
      <alignment horizontal="center" vertical="center" wrapText="1"/>
    </xf>
    <xf numFmtId="0" fontId="51" fillId="0" borderId="12" xfId="0" applyNumberFormat="1" applyFont="1" applyBorder="1" applyAlignment="1">
      <alignment horizontal="center" vertical="top" wrapText="1"/>
    </xf>
    <xf numFmtId="0" fontId="51" fillId="0" borderId="0" xfId="0" applyNumberFormat="1" applyFont="1" applyBorder="1" applyAlignment="1">
      <alignment horizontal="center" vertical="top" wrapText="1"/>
    </xf>
    <xf numFmtId="0" fontId="51" fillId="0" borderId="45" xfId="0" applyNumberFormat="1" applyFont="1" applyBorder="1" applyAlignment="1">
      <alignment horizontal="center" vertical="top" wrapText="1"/>
    </xf>
    <xf numFmtId="0" fontId="51" fillId="0" borderId="14" xfId="0" applyNumberFormat="1" applyFont="1" applyBorder="1" applyAlignment="1">
      <alignment horizontal="center" vertical="top" wrapText="1"/>
    </xf>
    <xf numFmtId="0" fontId="51" fillId="0" borderId="17" xfId="0" applyNumberFormat="1" applyFont="1" applyBorder="1" applyAlignment="1">
      <alignment horizontal="center" vertical="top" wrapText="1"/>
    </xf>
    <xf numFmtId="0" fontId="51" fillId="0" borderId="46" xfId="0" applyNumberFormat="1" applyFont="1" applyBorder="1" applyAlignment="1">
      <alignment horizontal="center" vertical="top" wrapText="1"/>
    </xf>
    <xf numFmtId="0" fontId="53" fillId="31" borderId="32" xfId="0" applyNumberFormat="1" applyFont="1" applyFill="1" applyBorder="1" applyAlignment="1">
      <alignment horizontal="center" vertical="center"/>
    </xf>
    <xf numFmtId="0" fontId="53" fillId="31" borderId="33" xfId="0" applyNumberFormat="1" applyFont="1" applyFill="1" applyBorder="1" applyAlignment="1">
      <alignment horizontal="center" vertical="center"/>
    </xf>
    <xf numFmtId="0" fontId="53" fillId="31" borderId="34" xfId="0" applyNumberFormat="1" applyFont="1" applyFill="1" applyBorder="1" applyAlignment="1">
      <alignment horizontal="center" vertical="center"/>
    </xf>
    <xf numFmtId="0" fontId="54" fillId="0" borderId="32" xfId="0" applyNumberFormat="1" applyFont="1" applyBorder="1" applyAlignment="1">
      <alignment horizontal="center" vertical="center" wrapText="1"/>
    </xf>
    <xf numFmtId="0" fontId="54" fillId="0" borderId="33" xfId="0" applyNumberFormat="1" applyFont="1" applyBorder="1" applyAlignment="1">
      <alignment horizontal="center" vertical="center" wrapText="1"/>
    </xf>
    <xf numFmtId="0" fontId="54" fillId="0" borderId="34" xfId="0" applyNumberFormat="1" applyFont="1" applyBorder="1" applyAlignment="1">
      <alignment horizontal="center" vertical="center" wrapText="1"/>
    </xf>
    <xf numFmtId="0" fontId="55" fillId="0" borderId="32" xfId="0" applyNumberFormat="1" applyFont="1" applyBorder="1" applyAlignment="1">
      <alignment horizontal="center" vertical="top" wrapText="1"/>
    </xf>
    <xf numFmtId="0" fontId="55" fillId="0" borderId="33" xfId="0" applyNumberFormat="1" applyFont="1" applyBorder="1" applyAlignment="1">
      <alignment horizontal="center" vertical="top" wrapText="1"/>
    </xf>
    <xf numFmtId="0" fontId="55" fillId="0" borderId="34" xfId="0" applyNumberFormat="1" applyFont="1" applyBorder="1" applyAlignment="1">
      <alignment horizontal="center" vertical="top" wrapText="1"/>
    </xf>
    <xf numFmtId="0" fontId="53" fillId="31" borderId="39" xfId="0" applyNumberFormat="1" applyFont="1" applyFill="1" applyBorder="1" applyAlignment="1">
      <alignment horizontal="center" vertical="center"/>
    </xf>
    <xf numFmtId="0" fontId="53" fillId="31" borderId="40" xfId="0" applyNumberFormat="1" applyFont="1" applyFill="1" applyBorder="1" applyAlignment="1">
      <alignment horizontal="center" vertical="center"/>
    </xf>
    <xf numFmtId="0" fontId="53" fillId="31" borderId="41" xfId="0" applyNumberFormat="1" applyFont="1" applyFill="1" applyBorder="1" applyAlignment="1">
      <alignment horizontal="center" vertical="center"/>
    </xf>
    <xf numFmtId="0" fontId="8" fillId="0" borderId="0" xfId="0" applyFont="1" applyBorder="1" applyAlignment="1">
      <alignment horizontal="left" vertical="top" wrapText="1"/>
    </xf>
    <xf numFmtId="0" fontId="8" fillId="0" borderId="0" xfId="0" applyFont="1" applyBorder="1" applyAlignment="1">
      <alignment horizontal="center" wrapText="1"/>
    </xf>
    <xf numFmtId="0" fontId="8" fillId="0" borderId="0" xfId="0" applyFont="1" applyFill="1" applyBorder="1" applyAlignment="1">
      <alignment horizontal="center" wrapText="1"/>
    </xf>
    <xf numFmtId="0" fontId="8" fillId="0" borderId="0" xfId="0" applyFont="1" applyFill="1" applyAlignment="1">
      <alignment horizontal="center" vertical="top"/>
    </xf>
    <xf numFmtId="0" fontId="70" fillId="0" borderId="0" xfId="0" applyFont="1" applyFill="1" applyAlignment="1">
      <alignment horizontal="left" vertical="top" wrapText="1"/>
    </xf>
    <xf numFmtId="0" fontId="70" fillId="0" borderId="0" xfId="0" applyFont="1" applyAlignment="1">
      <alignment horizontal="center" wrapText="1"/>
    </xf>
    <xf numFmtId="0" fontId="70" fillId="0" borderId="0" xfId="0" applyFont="1" applyAlignment="1">
      <alignment horizontal="left" vertical="top" wrapText="1"/>
    </xf>
    <xf numFmtId="0" fontId="8" fillId="0" borderId="0" xfId="0" applyFont="1" applyAlignment="1">
      <alignment horizontal="right"/>
    </xf>
    <xf numFmtId="0" fontId="8" fillId="0" borderId="31" xfId="0" applyFont="1" applyBorder="1"/>
    <xf numFmtId="0" fontId="8" fillId="0" borderId="5" xfId="0" applyFont="1" applyBorder="1" applyAlignment="1">
      <alignment horizontal="right" vertical="center"/>
    </xf>
    <xf numFmtId="0" fontId="8" fillId="0" borderId="0" xfId="0" applyFont="1" applyAlignment="1">
      <alignment vertical="center"/>
    </xf>
    <xf numFmtId="0" fontId="34" fillId="0" borderId="0" xfId="0" applyFont="1" applyFill="1" applyAlignment="1">
      <alignment horizontal="left" vertical="top" wrapText="1"/>
    </xf>
    <xf numFmtId="0" fontId="34" fillId="0" borderId="0" xfId="0" applyFont="1" applyAlignment="1">
      <alignment vertical="top" wrapText="1"/>
    </xf>
    <xf numFmtId="0" fontId="8" fillId="0" borderId="0" xfId="0" applyFont="1" applyAlignment="1">
      <alignment vertical="top" wrapText="1"/>
    </xf>
    <xf numFmtId="0" fontId="8" fillId="0" borderId="0" xfId="0" applyFont="1" applyFill="1" applyAlignment="1">
      <alignment horizontal="left" vertical="top" wrapText="1"/>
    </xf>
    <xf numFmtId="0" fontId="8" fillId="0" borderId="0" xfId="0" applyFont="1" applyAlignment="1">
      <alignment horizontal="center" wrapText="1"/>
    </xf>
    <xf numFmtId="0" fontId="8" fillId="0" borderId="0" xfId="0" applyFont="1" applyFill="1" applyAlignment="1">
      <alignment horizontal="center" wrapText="1"/>
    </xf>
    <xf numFmtId="0" fontId="8" fillId="0" borderId="0" xfId="0" applyFont="1" applyFill="1" applyAlignment="1">
      <alignment horizontal="center"/>
    </xf>
    <xf numFmtId="0" fontId="8" fillId="0" borderId="31" xfId="0" applyFont="1" applyFill="1" applyBorder="1" applyAlignment="1">
      <alignment horizontal="center"/>
    </xf>
    <xf numFmtId="0" fontId="8" fillId="0" borderId="31" xfId="0" applyFont="1" applyBorder="1" applyAlignment="1">
      <alignment horizontal="center"/>
    </xf>
    <xf numFmtId="1" fontId="8" fillId="0" borderId="0" xfId="0" applyNumberFormat="1" applyFont="1" applyFill="1" applyAlignment="1">
      <alignment horizontal="center"/>
    </xf>
    <xf numFmtId="1" fontId="8" fillId="0" borderId="31" xfId="0" applyNumberFormat="1" applyFont="1" applyFill="1" applyBorder="1" applyAlignment="1">
      <alignment horizontal="center"/>
    </xf>
    <xf numFmtId="0" fontId="8" fillId="0" borderId="0" xfId="0" applyFont="1" applyAlignment="1">
      <alignment horizontal="right" vertical="center"/>
    </xf>
    <xf numFmtId="0" fontId="0" fillId="0" borderId="0" xfId="0" applyAlignment="1">
      <alignment horizontal="left"/>
    </xf>
    <xf numFmtId="0" fontId="50" fillId="0" borderId="43" xfId="0" applyNumberFormat="1" applyFont="1" applyFill="1" applyBorder="1" applyAlignment="1">
      <alignment horizontal="left" vertical="center"/>
    </xf>
    <xf numFmtId="0" fontId="51" fillId="0" borderId="0" xfId="0" applyNumberFormat="1" applyFont="1" applyBorder="1" applyAlignment="1">
      <alignment horizontal="left" vertical="center"/>
    </xf>
    <xf numFmtId="0" fontId="51" fillId="0" borderId="47" xfId="0" applyNumberFormat="1" applyFont="1" applyBorder="1" applyAlignment="1">
      <alignment horizontal="left" vertical="center" wrapText="1"/>
    </xf>
    <xf numFmtId="0" fontId="51" fillId="0" borderId="0" xfId="0" applyNumberFormat="1" applyFont="1" applyBorder="1" applyAlignment="1">
      <alignment horizontal="left" vertical="center" wrapText="1"/>
    </xf>
    <xf numFmtId="0" fontId="58" fillId="32" borderId="40" xfId="0" applyNumberFormat="1" applyFont="1" applyFill="1" applyBorder="1" applyAlignment="1">
      <alignment horizontal="left" vertical="center"/>
    </xf>
    <xf numFmtId="0" fontId="30" fillId="0" borderId="0" xfId="0" applyNumberFormat="1" applyFont="1" applyBorder="1" applyAlignment="1">
      <alignment horizontal="left"/>
    </xf>
    <xf numFmtId="0" fontId="31" fillId="24" borderId="50" xfId="0" applyNumberFormat="1" applyFont="1" applyFill="1" applyBorder="1" applyAlignment="1">
      <alignment horizontal="left" vertical="center" wrapText="1"/>
    </xf>
    <xf numFmtId="0" fontId="31" fillId="0" borderId="35" xfId="0" applyNumberFormat="1" applyFont="1" applyBorder="1" applyAlignment="1">
      <alignment horizontal="left" vertical="center" wrapText="1"/>
    </xf>
    <xf numFmtId="0" fontId="71" fillId="0" borderId="49" xfId="0" applyNumberFormat="1" applyFont="1" applyBorder="1" applyAlignment="1">
      <alignment horizontal="center" vertical="center"/>
    </xf>
    <xf numFmtId="0" fontId="71" fillId="0" borderId="49" xfId="0" applyNumberFormat="1" applyFont="1" applyBorder="1" applyAlignment="1">
      <alignment horizontal="center" wrapText="1"/>
    </xf>
    <xf numFmtId="4" fontId="8" fillId="0" borderId="51" xfId="0" applyNumberFormat="1" applyFont="1" applyBorder="1" applyAlignment="1">
      <alignment horizontal="center" wrapText="1"/>
    </xf>
    <xf numFmtId="4" fontId="72" fillId="0" borderId="51" xfId="0" applyNumberFormat="1" applyFont="1" applyBorder="1" applyAlignment="1">
      <alignment horizontal="center" wrapText="1"/>
    </xf>
    <xf numFmtId="0" fontId="8" fillId="0" borderId="50" xfId="0" applyNumberFormat="1" applyFont="1" applyBorder="1" applyAlignment="1">
      <alignment horizontal="left" vertical="center" wrapText="1"/>
    </xf>
    <xf numFmtId="0" fontId="31" fillId="0" borderId="50" xfId="0" applyNumberFormat="1" applyFont="1" applyBorder="1" applyAlignment="1">
      <alignment horizontal="left" vertical="center" wrapText="1"/>
    </xf>
    <xf numFmtId="0" fontId="8" fillId="24" borderId="50" xfId="0" applyNumberFormat="1" applyFont="1" applyFill="1" applyBorder="1" applyAlignment="1">
      <alignment horizontal="left" vertical="center" wrapText="1"/>
    </xf>
    <xf numFmtId="0" fontId="71" fillId="0" borderId="49" xfId="0" applyNumberFormat="1" applyFont="1" applyFill="1" applyBorder="1" applyAlignment="1">
      <alignment horizontal="center" wrapText="1"/>
    </xf>
    <xf numFmtId="4" fontId="8" fillId="0" borderId="51" xfId="0" applyNumberFormat="1" applyFont="1" applyFill="1" applyBorder="1" applyAlignment="1">
      <alignment horizontal="center" wrapText="1"/>
    </xf>
    <xf numFmtId="4" fontId="31" fillId="0" borderId="51" xfId="0" applyNumberFormat="1" applyFont="1" applyFill="1" applyBorder="1" applyAlignment="1">
      <alignment horizontal="center" wrapText="1"/>
    </xf>
    <xf numFmtId="166" fontId="63" fillId="0" borderId="52" xfId="0" applyNumberFormat="1" applyFont="1" applyFill="1" applyBorder="1" applyAlignment="1">
      <alignment horizontal="right" wrapText="1"/>
    </xf>
    <xf numFmtId="0" fontId="71" fillId="0" borderId="53" xfId="0" applyNumberFormat="1" applyFont="1" applyBorder="1" applyAlignment="1">
      <alignment horizontal="center" wrapText="1"/>
    </xf>
    <xf numFmtId="4" fontId="8" fillId="0" borderId="31" xfId="0" applyNumberFormat="1" applyFont="1" applyBorder="1" applyAlignment="1">
      <alignment horizontal="center" wrapText="1"/>
    </xf>
    <xf numFmtId="4" fontId="31" fillId="0" borderId="31" xfId="0" applyNumberFormat="1" applyFont="1" applyBorder="1" applyAlignment="1">
      <alignment horizontal="center" wrapText="1"/>
    </xf>
    <xf numFmtId="166" fontId="63" fillId="0" borderId="54" xfId="0" applyNumberFormat="1" applyFont="1" applyBorder="1" applyAlignment="1">
      <alignment horizontal="right" wrapText="1"/>
    </xf>
    <xf numFmtId="0" fontId="8" fillId="0" borderId="0" xfId="0" applyNumberFormat="1" applyFont="1" applyBorder="1" applyAlignment="1">
      <alignment horizontal="center" vertical="center"/>
    </xf>
    <xf numFmtId="0" fontId="8" fillId="0" borderId="0" xfId="0" applyNumberFormat="1" applyFont="1" applyBorder="1" applyAlignment="1">
      <alignment horizontal="left" vertical="center"/>
    </xf>
    <xf numFmtId="4" fontId="8" fillId="0" borderId="0" xfId="0" applyNumberFormat="1" applyFont="1" applyBorder="1" applyAlignment="1">
      <alignment horizontal="center" vertical="center"/>
    </xf>
    <xf numFmtId="166" fontId="8" fillId="0" borderId="0" xfId="0" applyNumberFormat="1" applyFont="1" applyBorder="1" applyAlignment="1">
      <alignment horizontal="right" vertical="center"/>
    </xf>
    <xf numFmtId="0" fontId="73" fillId="33" borderId="39" xfId="0" applyNumberFormat="1" applyFont="1" applyFill="1" applyBorder="1" applyAlignment="1">
      <alignment horizontal="center" vertical="center"/>
    </xf>
    <xf numFmtId="0" fontId="73" fillId="33" borderId="40" xfId="0" applyNumberFormat="1" applyFont="1" applyFill="1" applyBorder="1" applyAlignment="1">
      <alignment horizontal="center" vertical="center"/>
    </xf>
    <xf numFmtId="0" fontId="73" fillId="33" borderId="55" xfId="0" applyNumberFormat="1" applyFont="1" applyFill="1" applyBorder="1" applyAlignment="1">
      <alignment horizontal="center" vertical="center"/>
    </xf>
    <xf numFmtId="166" fontId="54" fillId="33" borderId="56" xfId="0" applyNumberFormat="1" applyFont="1" applyFill="1" applyBorder="1" applyAlignment="1">
      <alignment horizontal="right"/>
    </xf>
    <xf numFmtId="0" fontId="8" fillId="0" borderId="0" xfId="0" applyFont="1" applyAlignment="1">
      <alignment horizontal="left"/>
    </xf>
    <xf numFmtId="0" fontId="34" fillId="32" borderId="48" xfId="0" applyNumberFormat="1" applyFont="1" applyFill="1" applyBorder="1" applyAlignment="1">
      <alignment horizontal="center" vertical="center"/>
    </xf>
    <xf numFmtId="0" fontId="34" fillId="32" borderId="40" xfId="0" applyNumberFormat="1" applyFont="1" applyFill="1" applyBorder="1" applyAlignment="1">
      <alignment horizontal="left" vertical="center"/>
    </xf>
    <xf numFmtId="0" fontId="35" fillId="32" borderId="39" xfId="0" applyNumberFormat="1" applyFont="1" applyFill="1" applyBorder="1" applyAlignment="1">
      <alignment horizontal="center" vertical="center" wrapText="1"/>
    </xf>
    <xf numFmtId="0" fontId="74" fillId="32" borderId="40" xfId="0" applyNumberFormat="1" applyFont="1" applyFill="1" applyBorder="1" applyAlignment="1">
      <alignment horizontal="center" vertical="center"/>
    </xf>
    <xf numFmtId="166" fontId="74" fillId="32" borderId="41" xfId="0" applyNumberFormat="1" applyFont="1" applyFill="1" applyBorder="1" applyAlignment="1">
      <alignment horizontal="center" vertical="center"/>
    </xf>
    <xf numFmtId="0" fontId="8" fillId="0" borderId="57" xfId="0" applyNumberFormat="1" applyFont="1" applyBorder="1" applyAlignment="1">
      <alignment horizontal="center" vertical="center"/>
    </xf>
    <xf numFmtId="0" fontId="31" fillId="0" borderId="58" xfId="0" applyNumberFormat="1" applyFont="1" applyBorder="1" applyAlignment="1">
      <alignment horizontal="left" vertical="center" wrapText="1"/>
    </xf>
    <xf numFmtId="0" fontId="8" fillId="0" borderId="49" xfId="0" applyNumberFormat="1" applyFont="1" applyBorder="1" applyAlignment="1">
      <alignment horizontal="center" wrapText="1"/>
    </xf>
    <xf numFmtId="0" fontId="31" fillId="0" borderId="59" xfId="0" applyNumberFormat="1" applyFont="1" applyBorder="1" applyAlignment="1">
      <alignment horizontal="left" vertical="center" wrapText="1"/>
    </xf>
    <xf numFmtId="0" fontId="8" fillId="0" borderId="1" xfId="0" applyNumberFormat="1" applyFont="1" applyBorder="1" applyAlignment="1">
      <alignment horizontal="center" vertical="center"/>
    </xf>
    <xf numFmtId="0" fontId="8" fillId="0" borderId="60" xfId="0" applyNumberFormat="1" applyFont="1" applyBorder="1" applyAlignment="1">
      <alignment horizontal="center" wrapText="1"/>
    </xf>
    <xf numFmtId="4" fontId="8" fillId="0" borderId="5" xfId="0" applyNumberFormat="1" applyFont="1" applyBorder="1" applyAlignment="1">
      <alignment horizontal="center" wrapText="1"/>
    </xf>
    <xf numFmtId="4" fontId="31" fillId="0" borderId="5" xfId="0" applyNumberFormat="1" applyFont="1" applyBorder="1" applyAlignment="1">
      <alignment horizontal="center" wrapText="1"/>
    </xf>
    <xf numFmtId="2" fontId="75" fillId="0" borderId="61" xfId="0" applyNumberFormat="1" applyFont="1" applyBorder="1" applyAlignment="1">
      <alignment horizontal="right"/>
    </xf>
    <xf numFmtId="0" fontId="8" fillId="0" borderId="2" xfId="0" applyNumberFormat="1" applyFont="1" applyBorder="1" applyAlignment="1">
      <alignment horizontal="center" vertical="center"/>
    </xf>
    <xf numFmtId="0" fontId="72" fillId="0" borderId="62" xfId="0" applyNumberFormat="1" applyFont="1" applyFill="1" applyBorder="1" applyAlignment="1">
      <alignment horizontal="left" vertical="center" wrapText="1"/>
    </xf>
    <xf numFmtId="0" fontId="8" fillId="0" borderId="62" xfId="0" applyNumberFormat="1" applyFont="1" applyBorder="1" applyAlignment="1">
      <alignment horizontal="center" wrapText="1"/>
    </xf>
    <xf numFmtId="2" fontId="75" fillId="0" borderId="63" xfId="0" applyNumberFormat="1" applyFont="1" applyBorder="1" applyAlignment="1">
      <alignment horizontal="right"/>
    </xf>
    <xf numFmtId="0" fontId="8" fillId="0" borderId="35" xfId="0" applyNumberFormat="1" applyFont="1" applyBorder="1" applyAlignment="1">
      <alignment horizontal="center" vertical="center"/>
    </xf>
    <xf numFmtId="0" fontId="31" fillId="0" borderId="35" xfId="0" applyNumberFormat="1" applyFont="1" applyFill="1" applyBorder="1" applyAlignment="1">
      <alignment horizontal="left" vertical="center" wrapText="1"/>
    </xf>
    <xf numFmtId="0" fontId="31" fillId="0" borderId="3" xfId="0" applyNumberFormat="1" applyFont="1" applyFill="1" applyBorder="1" applyAlignment="1">
      <alignment horizontal="center" wrapText="1"/>
    </xf>
    <xf numFmtId="4" fontId="8" fillId="0" borderId="3" xfId="0" applyNumberFormat="1" applyFont="1" applyFill="1" applyBorder="1" applyAlignment="1">
      <alignment horizontal="center" wrapText="1"/>
    </xf>
    <xf numFmtId="4" fontId="31" fillId="0" borderId="3" xfId="0" applyNumberFormat="1" applyFont="1" applyFill="1" applyBorder="1" applyAlignment="1">
      <alignment horizontal="center" wrapText="1"/>
    </xf>
    <xf numFmtId="166" fontId="63" fillId="0" borderId="30" xfId="0" applyNumberFormat="1" applyFont="1" applyFill="1" applyBorder="1" applyAlignment="1">
      <alignment horizontal="right" wrapText="1"/>
    </xf>
    <xf numFmtId="0" fontId="8" fillId="0" borderId="64" xfId="0" applyNumberFormat="1" applyFont="1" applyFill="1" applyBorder="1" applyAlignment="1">
      <alignment horizontal="left" vertical="center" wrapText="1"/>
    </xf>
    <xf numFmtId="0" fontId="8" fillId="0" borderId="65" xfId="0" applyNumberFormat="1" applyFont="1" applyFill="1" applyBorder="1" applyAlignment="1">
      <alignment horizontal="center" wrapText="1"/>
    </xf>
    <xf numFmtId="4" fontId="8" fillId="0" borderId="65" xfId="0" applyNumberFormat="1" applyFont="1" applyFill="1" applyBorder="1" applyAlignment="1">
      <alignment horizontal="center" wrapText="1"/>
    </xf>
    <xf numFmtId="4" fontId="31" fillId="0" borderId="65" xfId="0" applyNumberFormat="1" applyFont="1" applyFill="1" applyBorder="1" applyAlignment="1">
      <alignment horizontal="center" wrapText="1"/>
    </xf>
    <xf numFmtId="166" fontId="63" fillId="0" borderId="66" xfId="0" applyNumberFormat="1" applyFont="1" applyFill="1" applyBorder="1" applyAlignment="1">
      <alignment horizontal="right" wrapText="1"/>
    </xf>
    <xf numFmtId="0" fontId="72" fillId="0" borderId="50" xfId="0" applyNumberFormat="1" applyFont="1" applyFill="1" applyBorder="1" applyAlignment="1">
      <alignment horizontal="left" vertical="center" wrapText="1"/>
    </xf>
    <xf numFmtId="0" fontId="8" fillId="0" borderId="51" xfId="0" applyNumberFormat="1" applyFont="1" applyFill="1" applyBorder="1" applyAlignment="1">
      <alignment horizontal="center" wrapText="1"/>
    </xf>
    <xf numFmtId="0" fontId="8" fillId="0" borderId="0" xfId="0" applyNumberFormat="1" applyFont="1" applyBorder="1" applyAlignment="1">
      <alignment horizontal="center" vertical="top"/>
    </xf>
    <xf numFmtId="0" fontId="8" fillId="0" borderId="0" xfId="0" applyNumberFormat="1" applyFont="1" applyBorder="1" applyAlignment="1">
      <alignment horizontal="left"/>
    </xf>
    <xf numFmtId="0" fontId="8" fillId="0" borderId="0" xfId="0" applyNumberFormat="1" applyFont="1" applyBorder="1" applyAlignment="1">
      <alignment horizontal="center"/>
    </xf>
    <xf numFmtId="4" fontId="8" fillId="0" borderId="0" xfId="0" applyNumberFormat="1" applyFont="1" applyBorder="1" applyAlignment="1">
      <alignment horizontal="center"/>
    </xf>
    <xf numFmtId="166" fontId="8" fillId="0" borderId="0" xfId="0" applyNumberFormat="1" applyFont="1" applyBorder="1" applyAlignment="1">
      <alignment horizontal="center"/>
    </xf>
    <xf numFmtId="0" fontId="8" fillId="0" borderId="49" xfId="0" applyNumberFormat="1" applyFont="1" applyBorder="1" applyAlignment="1">
      <alignment horizontal="center" vertical="center" wrapText="1"/>
    </xf>
    <xf numFmtId="4" fontId="8" fillId="0" borderId="51" xfId="0" applyNumberFormat="1" applyFont="1" applyBorder="1" applyAlignment="1">
      <alignment horizontal="center" vertical="center" wrapText="1"/>
    </xf>
    <xf numFmtId="166" fontId="63" fillId="0" borderId="52" xfId="0" applyNumberFormat="1" applyFont="1" applyBorder="1" applyAlignment="1">
      <alignment horizontal="center" vertical="center" wrapText="1"/>
    </xf>
    <xf numFmtId="0" fontId="8" fillId="0" borderId="49" xfId="0" applyNumberFormat="1" applyFont="1" applyFill="1" applyBorder="1" applyAlignment="1">
      <alignment horizontal="center" wrapText="1"/>
    </xf>
    <xf numFmtId="0" fontId="8" fillId="0" borderId="67" xfId="0" applyNumberFormat="1" applyFont="1" applyFill="1" applyBorder="1" applyAlignment="1">
      <alignment horizontal="left" vertical="center" wrapText="1"/>
    </xf>
    <xf numFmtId="0" fontId="8" fillId="0" borderId="68" xfId="0" applyNumberFormat="1" applyFont="1" applyFill="1" applyBorder="1" applyAlignment="1">
      <alignment horizontal="center" wrapText="1"/>
    </xf>
    <xf numFmtId="4" fontId="8" fillId="0" borderId="69" xfId="0" applyNumberFormat="1" applyFont="1" applyFill="1" applyBorder="1" applyAlignment="1">
      <alignment horizontal="center" wrapText="1"/>
    </xf>
    <xf numFmtId="4" fontId="31" fillId="0" borderId="69" xfId="0" applyNumberFormat="1" applyFont="1" applyFill="1" applyBorder="1" applyAlignment="1">
      <alignment horizontal="center" wrapText="1"/>
    </xf>
    <xf numFmtId="166" fontId="63" fillId="0" borderId="70" xfId="0" applyNumberFormat="1" applyFont="1" applyFill="1" applyBorder="1" applyAlignment="1">
      <alignment horizontal="right" wrapText="1"/>
    </xf>
    <xf numFmtId="0" fontId="8" fillId="0" borderId="71" xfId="0" applyNumberFormat="1" applyFont="1" applyFill="1" applyBorder="1" applyAlignment="1">
      <alignment horizontal="center" wrapText="1"/>
    </xf>
    <xf numFmtId="0" fontId="31" fillId="0" borderId="50" xfId="0" applyNumberFormat="1" applyFont="1" applyFill="1" applyBorder="1" applyAlignment="1">
      <alignment horizontal="left" vertical="center" wrapText="1"/>
    </xf>
    <xf numFmtId="0" fontId="44" fillId="32" borderId="40" xfId="0" applyNumberFormat="1" applyFont="1" applyFill="1" applyBorder="1" applyAlignment="1">
      <alignment horizontal="left" vertical="center"/>
    </xf>
    <xf numFmtId="0" fontId="71" fillId="0" borderId="72" xfId="0" applyNumberFormat="1" applyFont="1" applyBorder="1" applyAlignment="1">
      <alignment horizontal="center" vertical="center"/>
    </xf>
    <xf numFmtId="0" fontId="71" fillId="0" borderId="72" xfId="0" applyNumberFormat="1" applyFont="1" applyFill="1" applyBorder="1" applyAlignment="1">
      <alignment horizontal="center" wrapText="1"/>
    </xf>
    <xf numFmtId="4" fontId="8" fillId="0" borderId="73" xfId="0" applyNumberFormat="1" applyFont="1" applyFill="1" applyBorder="1" applyAlignment="1">
      <alignment horizontal="center" wrapText="1"/>
    </xf>
    <xf numFmtId="4" fontId="31" fillId="0" borderId="73" xfId="0" applyNumberFormat="1" applyFont="1" applyFill="1" applyBorder="1" applyAlignment="1">
      <alignment horizontal="center" wrapText="1"/>
    </xf>
    <xf numFmtId="166" fontId="63" fillId="0" borderId="74" xfId="0" applyNumberFormat="1" applyFont="1" applyFill="1" applyBorder="1" applyAlignment="1">
      <alignment horizontal="right" wrapText="1"/>
    </xf>
    <xf numFmtId="0" fontId="72" fillId="0" borderId="50" xfId="0" applyNumberFormat="1" applyFont="1" applyBorder="1" applyAlignment="1">
      <alignment horizontal="left" vertical="center" wrapText="1"/>
    </xf>
    <xf numFmtId="4" fontId="8" fillId="0" borderId="51" xfId="0" applyNumberFormat="1" applyFont="1" applyBorder="1" applyAlignment="1">
      <alignment horizontal="right" wrapText="1"/>
    </xf>
    <xf numFmtId="0" fontId="71" fillId="0" borderId="1" xfId="0" applyNumberFormat="1" applyFont="1" applyBorder="1" applyAlignment="1">
      <alignment horizontal="center" vertical="center"/>
    </xf>
    <xf numFmtId="0" fontId="72" fillId="0" borderId="35" xfId="0" applyNumberFormat="1" applyFont="1" applyFill="1" applyBorder="1" applyAlignment="1">
      <alignment horizontal="left" vertical="center" wrapText="1"/>
    </xf>
    <xf numFmtId="0" fontId="71" fillId="0" borderId="29" xfId="0" applyNumberFormat="1" applyFont="1" applyFill="1" applyBorder="1" applyAlignment="1">
      <alignment horizontal="center" wrapText="1"/>
    </xf>
    <xf numFmtId="0" fontId="71" fillId="0" borderId="53" xfId="0" applyNumberFormat="1" applyFont="1" applyFill="1" applyBorder="1" applyAlignment="1">
      <alignment horizontal="center" wrapText="1"/>
    </xf>
    <xf numFmtId="4" fontId="8" fillId="0" borderId="31" xfId="0" applyNumberFormat="1" applyFont="1" applyFill="1" applyBorder="1" applyAlignment="1">
      <alignment horizontal="center" wrapText="1"/>
    </xf>
    <xf numFmtId="4" fontId="31" fillId="0" borderId="31" xfId="0" applyNumberFormat="1" applyFont="1" applyFill="1" applyBorder="1" applyAlignment="1">
      <alignment horizontal="center" wrapText="1"/>
    </xf>
    <xf numFmtId="166" fontId="63" fillId="0" borderId="54" xfId="0" applyNumberFormat="1" applyFont="1" applyFill="1" applyBorder="1" applyAlignment="1">
      <alignment horizontal="right" wrapText="1"/>
    </xf>
    <xf numFmtId="0" fontId="71" fillId="0" borderId="29" xfId="0" applyNumberFormat="1" applyFont="1" applyBorder="1" applyAlignment="1">
      <alignment horizontal="center" vertical="center"/>
    </xf>
    <xf numFmtId="0" fontId="8" fillId="0" borderId="35" xfId="0" applyNumberFormat="1" applyFont="1" applyFill="1" applyBorder="1" applyAlignment="1">
      <alignment horizontal="left" vertical="center" wrapText="1"/>
    </xf>
    <xf numFmtId="0" fontId="71" fillId="0" borderId="65" xfId="0" applyNumberFormat="1" applyFont="1" applyFill="1" applyBorder="1" applyAlignment="1">
      <alignment horizontal="center" wrapText="1"/>
    </xf>
    <xf numFmtId="0" fontId="34" fillId="33" borderId="39" xfId="0" applyNumberFormat="1" applyFont="1" applyFill="1" applyBorder="1" applyAlignment="1">
      <alignment horizontal="center" vertical="center"/>
    </xf>
    <xf numFmtId="0" fontId="34" fillId="33" borderId="40" xfId="0" applyNumberFormat="1" applyFont="1" applyFill="1" applyBorder="1" applyAlignment="1">
      <alignment horizontal="center" vertical="center"/>
    </xf>
    <xf numFmtId="0" fontId="34" fillId="33" borderId="55" xfId="0" applyNumberFormat="1" applyFont="1" applyFill="1" applyBorder="1" applyAlignment="1">
      <alignment horizontal="center" vertical="center"/>
    </xf>
    <xf numFmtId="0" fontId="73" fillId="0" borderId="0" xfId="0" applyNumberFormat="1" applyFont="1" applyFill="1" applyBorder="1" applyAlignment="1">
      <alignment horizontal="center"/>
    </xf>
    <xf numFmtId="0" fontId="73" fillId="0" borderId="0" xfId="0" applyNumberFormat="1" applyFont="1" applyFill="1" applyBorder="1" applyAlignment="1">
      <alignment horizontal="left"/>
    </xf>
    <xf numFmtId="166" fontId="54" fillId="0" borderId="0" xfId="0" applyNumberFormat="1" applyFont="1" applyFill="1" applyBorder="1" applyAlignment="1">
      <alignment horizontal="right"/>
    </xf>
    <xf numFmtId="0" fontId="77" fillId="30" borderId="75" xfId="0" applyNumberFormat="1" applyFont="1" applyFill="1" applyBorder="1" applyAlignment="1">
      <alignment horizontal="center" vertical="top"/>
    </xf>
    <xf numFmtId="0" fontId="77" fillId="30" borderId="76" xfId="0" applyNumberFormat="1" applyFont="1" applyFill="1" applyBorder="1" applyAlignment="1">
      <alignment horizontal="center" vertical="top"/>
    </xf>
    <xf numFmtId="0" fontId="77" fillId="30" borderId="77" xfId="0" applyNumberFormat="1" applyFont="1" applyFill="1" applyBorder="1" applyAlignment="1">
      <alignment horizontal="center" vertical="top"/>
    </xf>
    <xf numFmtId="0" fontId="78" fillId="0" borderId="12" xfId="0" applyNumberFormat="1" applyFont="1" applyBorder="1" applyAlignment="1">
      <alignment horizontal="center" vertical="top"/>
    </xf>
    <xf numFmtId="0" fontId="78" fillId="0" borderId="0" xfId="0" applyNumberFormat="1" applyFont="1" applyBorder="1" applyAlignment="1">
      <alignment horizontal="left" vertical="top"/>
    </xf>
    <xf numFmtId="0" fontId="78" fillId="0" borderId="0" xfId="0" applyNumberFormat="1" applyFont="1" applyBorder="1" applyAlignment="1">
      <alignment horizontal="right"/>
    </xf>
    <xf numFmtId="4" fontId="78" fillId="0" borderId="0" xfId="0" applyNumberFormat="1" applyFont="1" applyBorder="1" applyAlignment="1">
      <alignment horizontal="right"/>
    </xf>
    <xf numFmtId="4" fontId="78" fillId="0" borderId="0" xfId="0" applyNumberFormat="1" applyFont="1" applyFill="1" applyBorder="1" applyAlignment="1"/>
    <xf numFmtId="4" fontId="78" fillId="0" borderId="45" xfId="0" applyNumberFormat="1" applyFont="1" applyFill="1" applyBorder="1" applyAlignment="1">
      <alignment horizontal="right"/>
    </xf>
    <xf numFmtId="0" fontId="78" fillId="34" borderId="78" xfId="0" applyNumberFormat="1" applyFont="1" applyFill="1" applyBorder="1" applyAlignment="1">
      <alignment horizontal="center" vertical="top"/>
    </xf>
    <xf numFmtId="0" fontId="78" fillId="34" borderId="40" xfId="0" applyNumberFormat="1" applyFont="1" applyFill="1" applyBorder="1" applyAlignment="1">
      <alignment horizontal="left" vertical="top"/>
    </xf>
    <xf numFmtId="0" fontId="78" fillId="34" borderId="40" xfId="0" applyNumberFormat="1" applyFont="1" applyFill="1" applyBorder="1" applyAlignment="1">
      <alignment horizontal="right"/>
    </xf>
    <xf numFmtId="4" fontId="78" fillId="34" borderId="40" xfId="0" applyNumberFormat="1" applyFont="1" applyFill="1" applyBorder="1" applyAlignment="1">
      <alignment horizontal="right"/>
    </xf>
    <xf numFmtId="4" fontId="78" fillId="34" borderId="40" xfId="0" applyNumberFormat="1" applyFont="1" applyFill="1" applyBorder="1" applyAlignment="1"/>
    <xf numFmtId="4" fontId="78" fillId="34" borderId="79" xfId="0" applyNumberFormat="1" applyFont="1" applyFill="1" applyBorder="1" applyAlignment="1">
      <alignment horizontal="right"/>
    </xf>
    <xf numFmtId="0" fontId="78" fillId="0" borderId="80" xfId="0" applyNumberFormat="1" applyFont="1" applyFill="1" applyBorder="1" applyAlignment="1">
      <alignment horizontal="center" vertical="top"/>
    </xf>
    <xf numFmtId="0" fontId="78" fillId="0" borderId="47" xfId="0" applyNumberFormat="1" applyFont="1" applyFill="1" applyBorder="1" applyAlignment="1">
      <alignment horizontal="left" vertical="top"/>
    </xf>
    <xf numFmtId="0" fontId="78" fillId="0" borderId="47" xfId="0" applyNumberFormat="1" applyFont="1" applyFill="1" applyBorder="1" applyAlignment="1">
      <alignment horizontal="right"/>
    </xf>
    <xf numFmtId="4" fontId="78" fillId="0" borderId="47" xfId="0" applyNumberFormat="1" applyFont="1" applyFill="1" applyBorder="1" applyAlignment="1">
      <alignment horizontal="right"/>
    </xf>
    <xf numFmtId="4" fontId="78" fillId="0" borderId="47" xfId="0" applyNumberFormat="1" applyFont="1" applyFill="1" applyBorder="1" applyAlignment="1"/>
    <xf numFmtId="4" fontId="78" fillId="0" borderId="81" xfId="0" applyNumberFormat="1" applyFont="1" applyFill="1" applyBorder="1" applyAlignment="1">
      <alignment horizontal="right"/>
    </xf>
    <xf numFmtId="0" fontId="78" fillId="0" borderId="12" xfId="0" applyNumberFormat="1" applyFont="1" applyFill="1" applyBorder="1" applyAlignment="1">
      <alignment horizontal="center" vertical="top"/>
    </xf>
    <xf numFmtId="0" fontId="78" fillId="0" borderId="0" xfId="0" applyNumberFormat="1" applyFont="1" applyFill="1" applyBorder="1" applyAlignment="1">
      <alignment horizontal="left" vertical="top"/>
    </xf>
    <xf numFmtId="0" fontId="78" fillId="0" borderId="0" xfId="0" applyNumberFormat="1" applyFont="1" applyFill="1" applyBorder="1" applyAlignment="1">
      <alignment horizontal="right"/>
    </xf>
    <xf numFmtId="4" fontId="78" fillId="0" borderId="0" xfId="0" applyNumberFormat="1" applyFont="1" applyFill="1" applyBorder="1" applyAlignment="1">
      <alignment horizontal="right"/>
    </xf>
    <xf numFmtId="166" fontId="78" fillId="0" borderId="45" xfId="0" applyNumberFormat="1" applyFont="1" applyFill="1" applyBorder="1" applyAlignment="1">
      <alignment horizontal="right"/>
    </xf>
    <xf numFmtId="0" fontId="78" fillId="0" borderId="82" xfId="0" applyNumberFormat="1" applyFont="1" applyBorder="1" applyAlignment="1">
      <alignment horizontal="right" vertical="top"/>
    </xf>
    <xf numFmtId="0" fontId="78" fillId="0" borderId="83" xfId="0" applyNumberFormat="1" applyFont="1" applyBorder="1" applyAlignment="1">
      <alignment horizontal="right" vertical="top"/>
    </xf>
    <xf numFmtId="0" fontId="78" fillId="0" borderId="84" xfId="0" applyNumberFormat="1" applyFont="1" applyBorder="1" applyAlignment="1">
      <alignment horizontal="right" vertical="top"/>
    </xf>
    <xf numFmtId="166" fontId="78" fillId="0" borderId="85" xfId="0" applyNumberFormat="1" applyFont="1" applyFill="1" applyBorder="1" applyAlignment="1">
      <alignment horizontal="right"/>
    </xf>
    <xf numFmtId="0" fontId="78" fillId="34" borderId="40" xfId="0" applyNumberFormat="1" applyFont="1" applyFill="1" applyBorder="1" applyAlignment="1">
      <alignment horizontal="left" vertical="top"/>
    </xf>
    <xf numFmtId="0" fontId="78" fillId="34" borderId="79" xfId="0" applyNumberFormat="1" applyFont="1" applyFill="1" applyBorder="1" applyAlignment="1">
      <alignment horizontal="left" vertical="top"/>
    </xf>
    <xf numFmtId="0" fontId="78" fillId="0" borderId="80" xfId="0" applyNumberFormat="1" applyFont="1" applyBorder="1" applyAlignment="1">
      <alignment horizontal="center" vertical="top"/>
    </xf>
    <xf numFmtId="0" fontId="78" fillId="0" borderId="47" xfId="0" applyNumberFormat="1" applyFont="1" applyBorder="1" applyAlignment="1">
      <alignment horizontal="left" vertical="top"/>
    </xf>
    <xf numFmtId="0" fontId="78" fillId="0" borderId="47" xfId="0" applyNumberFormat="1" applyFont="1" applyBorder="1" applyAlignment="1">
      <alignment horizontal="right"/>
    </xf>
    <xf numFmtId="4" fontId="78" fillId="0" borderId="47" xfId="0" applyNumberFormat="1" applyFont="1" applyBorder="1" applyAlignment="1">
      <alignment horizontal="right"/>
    </xf>
    <xf numFmtId="0" fontId="78" fillId="0" borderId="12" xfId="0" applyNumberFormat="1" applyFont="1" applyBorder="1" applyAlignment="1">
      <alignment horizontal="right" vertical="top"/>
    </xf>
    <xf numFmtId="0" fontId="78" fillId="0" borderId="0" xfId="0" applyNumberFormat="1" applyFont="1" applyBorder="1" applyAlignment="1">
      <alignment horizontal="right" vertical="top"/>
    </xf>
    <xf numFmtId="0" fontId="37" fillId="30" borderId="78" xfId="0" applyNumberFormat="1" applyFont="1" applyFill="1" applyBorder="1" applyAlignment="1">
      <alignment horizontal="center" vertical="center"/>
    </xf>
    <xf numFmtId="0" fontId="37" fillId="30" borderId="40" xfId="0" applyNumberFormat="1" applyFont="1" applyFill="1" applyBorder="1" applyAlignment="1">
      <alignment horizontal="center" vertical="center"/>
    </xf>
    <xf numFmtId="166" fontId="37" fillId="30" borderId="79" xfId="0" applyNumberFormat="1" applyFont="1" applyFill="1" applyBorder="1" applyAlignment="1">
      <alignment horizontal="center" vertical="center"/>
    </xf>
    <xf numFmtId="0" fontId="8" fillId="0" borderId="12" xfId="0" applyFont="1" applyBorder="1"/>
    <xf numFmtId="0" fontId="8" fillId="0" borderId="0" xfId="0" applyFont="1" applyBorder="1" applyAlignment="1">
      <alignment horizontal="left"/>
    </xf>
    <xf numFmtId="0" fontId="31" fillId="0" borderId="0" xfId="0" applyFont="1" applyBorder="1"/>
    <xf numFmtId="0" fontId="8" fillId="0" borderId="45" xfId="0" applyFont="1" applyBorder="1"/>
    <xf numFmtId="0" fontId="37" fillId="30" borderId="86" xfId="0" applyNumberFormat="1" applyFont="1" applyFill="1" applyBorder="1" applyAlignment="1">
      <alignment horizontal="center" vertical="center"/>
    </xf>
    <xf numFmtId="0" fontId="37" fillId="30" borderId="87" xfId="0" applyNumberFormat="1" applyFont="1" applyFill="1" applyBorder="1" applyAlignment="1">
      <alignment horizontal="center" vertical="center"/>
    </xf>
    <xf numFmtId="166" fontId="37" fillId="30" borderId="88" xfId="0" applyNumberFormat="1" applyFont="1" applyFill="1" applyBorder="1" applyAlignment="1">
      <alignment horizontal="center" vertical="center"/>
    </xf>
    <xf numFmtId="0" fontId="73" fillId="0" borderId="0" xfId="49" quotePrefix="1" applyFont="1" applyAlignment="1" applyProtection="1">
      <alignment horizontal="center" vertical="top" wrapText="1"/>
      <protection locked="0"/>
    </xf>
    <xf numFmtId="0" fontId="34" fillId="0" borderId="0" xfId="0" applyFont="1" applyAlignment="1">
      <alignment horizontal="center"/>
    </xf>
    <xf numFmtId="4" fontId="34" fillId="0" borderId="0" xfId="0" applyNumberFormat="1" applyFont="1" applyAlignment="1">
      <alignment horizontal="right"/>
    </xf>
    <xf numFmtId="0" fontId="44" fillId="36" borderId="29" xfId="1" applyFont="1" applyFill="1" applyBorder="1" applyAlignment="1" applyProtection="1">
      <alignment horizontal="left" vertical="top"/>
    </xf>
    <xf numFmtId="4" fontId="44" fillId="24" borderId="37" xfId="49" applyNumberFormat="1" applyFont="1" applyFill="1" applyBorder="1" applyAlignment="1" applyProtection="1">
      <alignment wrapText="1"/>
      <protection locked="0"/>
    </xf>
    <xf numFmtId="4" fontId="3" fillId="24" borderId="37" xfId="49" applyNumberFormat="1" applyFont="1" applyFill="1" applyBorder="1" applyAlignment="1" applyProtection="1">
      <alignment horizontal="center" vertical="center" wrapText="1"/>
      <protection locked="0"/>
    </xf>
    <xf numFmtId="2" fontId="3" fillId="24" borderId="37" xfId="49" applyNumberFormat="1" applyFont="1" applyFill="1" applyBorder="1" applyAlignment="1" applyProtection="1">
      <alignment wrapText="1"/>
      <protection locked="0"/>
    </xf>
    <xf numFmtId="4" fontId="44" fillId="24" borderId="37" xfId="49" applyNumberFormat="1" applyFont="1" applyFill="1" applyBorder="1" applyAlignment="1" applyProtection="1">
      <alignment horizontal="right" vertical="center" wrapText="1"/>
      <protection locked="0"/>
    </xf>
    <xf numFmtId="0" fontId="47" fillId="24" borderId="0" xfId="107" applyFont="1" applyFill="1" applyAlignment="1" applyProtection="1">
      <alignment horizontal="right" vertical="top" wrapText="1"/>
      <protection locked="0"/>
    </xf>
    <xf numFmtId="0" fontId="46" fillId="24" borderId="0" xfId="107" applyFont="1" applyFill="1" applyAlignment="1" applyProtection="1">
      <alignment horizontal="left" vertical="top" wrapText="1"/>
      <protection locked="0"/>
    </xf>
    <xf numFmtId="0" fontId="46" fillId="24" borderId="0" xfId="107" applyFont="1" applyFill="1" applyAlignment="1" applyProtection="1">
      <alignment horizontal="center" vertical="center" wrapText="1"/>
      <protection locked="0"/>
    </xf>
    <xf numFmtId="4" fontId="46" fillId="24" borderId="0" xfId="107" applyNumberFormat="1" applyFont="1" applyFill="1" applyAlignment="1" applyProtection="1">
      <alignment horizontal="right" wrapText="1"/>
      <protection locked="0"/>
    </xf>
    <xf numFmtId="4" fontId="47" fillId="24" borderId="0" xfId="107" applyNumberFormat="1" applyFont="1" applyFill="1" applyAlignment="1" applyProtection="1">
      <alignment horizontal="right" vertical="center" wrapText="1"/>
      <protection locked="0"/>
    </xf>
    <xf numFmtId="0" fontId="0" fillId="24" borderId="0" xfId="0" applyFill="1"/>
    <xf numFmtId="0" fontId="0" fillId="24" borderId="0" xfId="0" applyFill="1" applyAlignment="1">
      <alignment horizontal="right"/>
    </xf>
    <xf numFmtId="4" fontId="44" fillId="24" borderId="93" xfId="49" applyNumberFormat="1" applyFont="1" applyFill="1" applyBorder="1" applyAlignment="1" applyProtection="1">
      <alignment horizontal="left" vertical="center" wrapText="1"/>
      <protection locked="0"/>
    </xf>
    <xf numFmtId="4" fontId="44" fillId="24" borderId="91" xfId="49" applyNumberFormat="1" applyFont="1" applyFill="1" applyBorder="1" applyAlignment="1" applyProtection="1">
      <alignment horizontal="left" vertical="center" wrapText="1"/>
      <protection locked="0"/>
    </xf>
    <xf numFmtId="4" fontId="44" fillId="24" borderId="92" xfId="49" applyNumberFormat="1" applyFont="1" applyFill="1" applyBorder="1" applyAlignment="1" applyProtection="1">
      <alignment horizontal="left" vertical="center" wrapText="1"/>
      <protection locked="0"/>
    </xf>
    <xf numFmtId="0" fontId="3" fillId="0" borderId="0" xfId="0" applyFont="1" applyAlignment="1">
      <alignment horizontal="center" wrapText="1"/>
    </xf>
    <xf numFmtId="4" fontId="0" fillId="0" borderId="31" xfId="0" applyNumberFormat="1" applyBorder="1"/>
  </cellXfs>
  <cellStyles count="112">
    <cellStyle name="20% - Accent1 2" xfId="53"/>
    <cellStyle name="20% - Accent2 2" xfId="54"/>
    <cellStyle name="20% - Accent3 2" xfId="55"/>
    <cellStyle name="20% - Accent4 2" xfId="56"/>
    <cellStyle name="20% - Accent5 2" xfId="57"/>
    <cellStyle name="20% - Accent6 2" xfId="58"/>
    <cellStyle name="20% - Isticanje1 2" xfId="3"/>
    <cellStyle name="20% - Isticanje2 2" xfId="4"/>
    <cellStyle name="20% - Isticanje3 2" xfId="5"/>
    <cellStyle name="20% - Isticanje4 2" xfId="6"/>
    <cellStyle name="20% - Isticanje5 2" xfId="7"/>
    <cellStyle name="20% - Isticanje6 2" xfId="8"/>
    <cellStyle name="40% - Accent1 2" xfId="59"/>
    <cellStyle name="40% - Accent2 2" xfId="60"/>
    <cellStyle name="40% - Accent3 2" xfId="61"/>
    <cellStyle name="40% - Accent4 2" xfId="62"/>
    <cellStyle name="40% - Accent5 2" xfId="63"/>
    <cellStyle name="40% - Accent6 2" xfId="64"/>
    <cellStyle name="40% - Isticanje1 2" xfId="9"/>
    <cellStyle name="40% - Isticanje2 2" xfId="10"/>
    <cellStyle name="40% - Isticanje3 2" xfId="11"/>
    <cellStyle name="40% - Isticanje4 2" xfId="12"/>
    <cellStyle name="40% - Isticanje5 2" xfId="13"/>
    <cellStyle name="40% - Isticanje6 2" xfId="14"/>
    <cellStyle name="60% - Accent1 2" xfId="65"/>
    <cellStyle name="60% - Accent2 2" xfId="66"/>
    <cellStyle name="60% - Accent3 2" xfId="67"/>
    <cellStyle name="60% - Accent4 2" xfId="68"/>
    <cellStyle name="60% - Accent5 2" xfId="69"/>
    <cellStyle name="60% - Accent6 2" xfId="70"/>
    <cellStyle name="60% - Isticanje1 2" xfId="15"/>
    <cellStyle name="60% - Isticanje2 2" xfId="16"/>
    <cellStyle name="60% - Isticanje3 2" xfId="17"/>
    <cellStyle name="60% - Isticanje4 2" xfId="18"/>
    <cellStyle name="60% - Isticanje5 2" xfId="19"/>
    <cellStyle name="60% - Isticanje6 2" xfId="20"/>
    <cellStyle name="Accent1 2" xfId="71"/>
    <cellStyle name="Accent2 2" xfId="72"/>
    <cellStyle name="Accent3 2" xfId="73"/>
    <cellStyle name="Accent4 2" xfId="74"/>
    <cellStyle name="Accent5 2" xfId="75"/>
    <cellStyle name="Accent6 2" xfId="76"/>
    <cellStyle name="Bad 2" xfId="77"/>
    <cellStyle name="Bilješka 2" xfId="39"/>
    <cellStyle name="Calculation 2" xfId="78"/>
    <cellStyle name="Check Cell 2" xfId="79"/>
    <cellStyle name="Comma 2 2" xfId="47"/>
    <cellStyle name="Comma 2 2 2" xfId="106"/>
    <cellStyle name="Dobro 2" xfId="31"/>
    <cellStyle name="Excel Built-in Normal" xfId="1"/>
    <cellStyle name="Excel Built-in Normal 2" xfId="102"/>
    <cellStyle name="Excel Built-in Normal 3" xfId="48"/>
    <cellStyle name="Explanatory Text 2" xfId="80"/>
    <cellStyle name="Good 2" xfId="81"/>
    <cellStyle name="Heading 1 2" xfId="82"/>
    <cellStyle name="Heading 2 2" xfId="83"/>
    <cellStyle name="Heading 3 2" xfId="84"/>
    <cellStyle name="Heading 4 2" xfId="85"/>
    <cellStyle name="Input 2" xfId="86"/>
    <cellStyle name="Isticanje1 2" xfId="21"/>
    <cellStyle name="Isticanje2 2" xfId="22"/>
    <cellStyle name="Isticanje3 2" xfId="23"/>
    <cellStyle name="Isticanje4 2" xfId="24"/>
    <cellStyle name="Isticanje5 2" xfId="25"/>
    <cellStyle name="Isticanje6 2" xfId="26"/>
    <cellStyle name="Izlaz 2" xfId="41"/>
    <cellStyle name="Izračun 2" xfId="28"/>
    <cellStyle name="Linked Cell 2" xfId="87"/>
    <cellStyle name="Loše 2" xfId="27"/>
    <cellStyle name="Naslov 1 2" xfId="32"/>
    <cellStyle name="Naslov 2 2" xfId="33"/>
    <cellStyle name="Naslov 3 2" xfId="34"/>
    <cellStyle name="Naslov 4 2" xfId="35"/>
    <cellStyle name="Naslov 5" xfId="42"/>
    <cellStyle name="Neutral 2" xfId="88"/>
    <cellStyle name="Neutralno 2" xfId="38"/>
    <cellStyle name="Normal 10 10" xfId="95"/>
    <cellStyle name="Normal 10 2" xfId="107"/>
    <cellStyle name="Normal 104 2" xfId="103"/>
    <cellStyle name="Normal 18 15 2 4" xfId="104"/>
    <cellStyle name="Normal 2" xfId="45"/>
    <cellStyle name="Normal 2 2" xfId="50"/>
    <cellStyle name="Normal 2 3" xfId="94"/>
    <cellStyle name="Normal 2 4" xfId="49"/>
    <cellStyle name="Normal 3" xfId="51"/>
    <cellStyle name="Normal 4" xfId="46"/>
    <cellStyle name="Normal 5" xfId="96"/>
    <cellStyle name="Normal 6" xfId="97"/>
    <cellStyle name="Normal 7" xfId="101"/>
    <cellStyle name="Normal 8" xfId="105"/>
    <cellStyle name="Normal_TROŠKOVNIK - KAM - ŽUTO" xfId="108"/>
    <cellStyle name="Normalno" xfId="0" builtinId="0"/>
    <cellStyle name="Normalno 12" xfId="110"/>
    <cellStyle name="Normalno 2" xfId="52"/>
    <cellStyle name="Normalno 3" xfId="2"/>
    <cellStyle name="Normalno 3 2 6" xfId="111"/>
    <cellStyle name="Note 2" xfId="89"/>
    <cellStyle name="Obično" xfId="40"/>
    <cellStyle name="Output 2" xfId="90"/>
    <cellStyle name="Povezana ćelija 2" xfId="37"/>
    <cellStyle name="PREDG" xfId="98"/>
    <cellStyle name="Provjera ćelije 2" xfId="29"/>
    <cellStyle name="REKAPITULACIJA" xfId="99"/>
    <cellStyle name="STAVKE" xfId="100"/>
    <cellStyle name="Style 1" xfId="109"/>
    <cellStyle name="Tekst objašnjenja 2" xfId="30"/>
    <cellStyle name="Tekst upozorenja 2" xfId="44"/>
    <cellStyle name="Title 2" xfId="91"/>
    <cellStyle name="Total 2" xfId="92"/>
    <cellStyle name="Ukupni zbroj 2" xfId="43"/>
    <cellStyle name="Unos 2" xfId="36"/>
    <cellStyle name="Warning Text 2" xfId="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25977</xdr:colOff>
      <xdr:row>0</xdr:row>
      <xdr:rowOff>20782</xdr:rowOff>
    </xdr:from>
    <xdr:to>
      <xdr:col>1</xdr:col>
      <xdr:colOff>949902</xdr:colOff>
      <xdr:row>2</xdr:row>
      <xdr:rowOff>39124</xdr:rowOff>
    </xdr:to>
    <xdr:pic>
      <xdr:nvPicPr>
        <xdr:cNvPr id="6" name="Slika 5">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977" y="20782"/>
          <a:ext cx="1266825" cy="3421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1162050</xdr:colOff>
      <xdr:row>10</xdr:row>
      <xdr:rowOff>0</xdr:rowOff>
    </xdr:from>
    <xdr:ext cx="184731" cy="264560"/>
    <xdr:sp macro="" textlink="">
      <xdr:nvSpPr>
        <xdr:cNvPr id="3934" name="TekstniOkvir 1"/>
        <xdr:cNvSpPr txBox="1"/>
      </xdr:nvSpPr>
      <xdr:spPr>
        <a:xfrm>
          <a:off x="1628775"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10</xdr:row>
      <xdr:rowOff>0</xdr:rowOff>
    </xdr:from>
    <xdr:ext cx="184731" cy="264560"/>
    <xdr:sp macro="" textlink="">
      <xdr:nvSpPr>
        <xdr:cNvPr id="3935" name="TekstniOkvir 1"/>
        <xdr:cNvSpPr txBox="1"/>
      </xdr:nvSpPr>
      <xdr:spPr>
        <a:xfrm>
          <a:off x="1628775"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10</xdr:row>
      <xdr:rowOff>0</xdr:rowOff>
    </xdr:from>
    <xdr:ext cx="184731" cy="264560"/>
    <xdr:sp macro="" textlink="">
      <xdr:nvSpPr>
        <xdr:cNvPr id="3936" name="TekstniOkvir 1"/>
        <xdr:cNvSpPr txBox="1"/>
      </xdr:nvSpPr>
      <xdr:spPr>
        <a:xfrm>
          <a:off x="1628775"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10</xdr:row>
      <xdr:rowOff>0</xdr:rowOff>
    </xdr:from>
    <xdr:ext cx="184731" cy="264560"/>
    <xdr:sp macro="" textlink="">
      <xdr:nvSpPr>
        <xdr:cNvPr id="3937" name="TekstniOkvir 1"/>
        <xdr:cNvSpPr txBox="1"/>
      </xdr:nvSpPr>
      <xdr:spPr>
        <a:xfrm>
          <a:off x="1628775"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10</xdr:row>
      <xdr:rowOff>0</xdr:rowOff>
    </xdr:from>
    <xdr:ext cx="184731" cy="264560"/>
    <xdr:sp macro="" textlink="">
      <xdr:nvSpPr>
        <xdr:cNvPr id="3938" name="TekstniOkvir 1"/>
        <xdr:cNvSpPr txBox="1"/>
      </xdr:nvSpPr>
      <xdr:spPr>
        <a:xfrm>
          <a:off x="1628775"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10</xdr:row>
      <xdr:rowOff>0</xdr:rowOff>
    </xdr:from>
    <xdr:ext cx="184731" cy="264560"/>
    <xdr:sp macro="" textlink="">
      <xdr:nvSpPr>
        <xdr:cNvPr id="3939" name="TekstniOkvir 1"/>
        <xdr:cNvSpPr txBox="1"/>
      </xdr:nvSpPr>
      <xdr:spPr>
        <a:xfrm>
          <a:off x="1628775"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10</xdr:row>
      <xdr:rowOff>0</xdr:rowOff>
    </xdr:from>
    <xdr:ext cx="184731" cy="264560"/>
    <xdr:sp macro="" textlink="">
      <xdr:nvSpPr>
        <xdr:cNvPr id="3940" name="TekstniOkvir 1"/>
        <xdr:cNvSpPr txBox="1"/>
      </xdr:nvSpPr>
      <xdr:spPr>
        <a:xfrm>
          <a:off x="1628775"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10</xdr:row>
      <xdr:rowOff>0</xdr:rowOff>
    </xdr:from>
    <xdr:ext cx="184731" cy="264560"/>
    <xdr:sp macro="" textlink="">
      <xdr:nvSpPr>
        <xdr:cNvPr id="3941" name="TekstniOkvir 1"/>
        <xdr:cNvSpPr txBox="1"/>
      </xdr:nvSpPr>
      <xdr:spPr>
        <a:xfrm>
          <a:off x="1628775"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4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4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4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4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4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4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4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4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5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5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5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5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5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5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5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5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5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5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6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6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6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6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6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6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6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6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6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6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7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7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7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7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7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7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7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7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7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7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8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8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8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8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8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8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8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8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8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8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9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9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9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9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9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9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9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9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9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399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0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0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0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0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0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0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0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0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0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0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1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1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1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1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1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1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1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1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1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1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2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2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2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2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2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2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2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2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2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2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3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3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3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3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3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3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3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3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3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3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4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4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4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4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4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4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4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4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4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4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5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5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5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5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5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5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5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5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5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5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6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6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6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6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6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6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6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6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6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6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7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7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7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7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7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7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7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7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7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7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8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8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8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8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8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8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8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8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8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8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9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9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9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9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9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9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9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9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9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09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0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0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0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0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0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0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0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0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0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0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1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1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1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1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1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1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1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1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1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1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2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2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2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2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2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2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2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2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2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2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3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3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3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3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3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3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3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3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3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3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4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4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4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4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4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4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4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4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4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4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5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5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5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5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5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5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5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5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5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5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6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6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6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6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6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6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6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6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6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6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7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7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7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7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7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7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7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7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7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7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8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8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8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8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8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8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8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8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8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8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9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9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9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9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9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9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9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9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9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19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0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0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0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0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0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0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0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0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0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0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1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1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1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1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1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1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1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1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1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1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2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2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2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2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2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2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2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2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2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2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3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3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3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3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3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3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4236"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4237"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306</xdr:row>
      <xdr:rowOff>0</xdr:rowOff>
    </xdr:from>
    <xdr:ext cx="184731" cy="264560"/>
    <xdr:sp macro="" textlink="">
      <xdr:nvSpPr>
        <xdr:cNvPr id="4238" name="TekstniOkvir 1"/>
        <xdr:cNvSpPr txBox="1"/>
      </xdr:nvSpPr>
      <xdr:spPr>
        <a:xfrm>
          <a:off x="1628775" y="7486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306</xdr:row>
      <xdr:rowOff>0</xdr:rowOff>
    </xdr:from>
    <xdr:ext cx="184731" cy="264560"/>
    <xdr:sp macro="" textlink="">
      <xdr:nvSpPr>
        <xdr:cNvPr id="4239" name="TekstniOkvir 1"/>
        <xdr:cNvSpPr txBox="1"/>
      </xdr:nvSpPr>
      <xdr:spPr>
        <a:xfrm>
          <a:off x="1628775" y="7486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4240"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4241"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4242"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4243"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11</xdr:row>
      <xdr:rowOff>0</xdr:rowOff>
    </xdr:from>
    <xdr:ext cx="184731" cy="264560"/>
    <xdr:sp macro="" textlink="">
      <xdr:nvSpPr>
        <xdr:cNvPr id="4244" name="TekstniOkvir 1"/>
        <xdr:cNvSpPr txBox="1"/>
      </xdr:nvSpPr>
      <xdr:spPr>
        <a:xfrm>
          <a:off x="3676650" y="249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11</xdr:row>
      <xdr:rowOff>0</xdr:rowOff>
    </xdr:from>
    <xdr:ext cx="184731" cy="264560"/>
    <xdr:sp macro="" textlink="">
      <xdr:nvSpPr>
        <xdr:cNvPr id="4245" name="TekstniOkvir 1"/>
        <xdr:cNvSpPr txBox="1"/>
      </xdr:nvSpPr>
      <xdr:spPr>
        <a:xfrm>
          <a:off x="3676650" y="249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4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4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4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4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5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5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12</xdr:row>
      <xdr:rowOff>0</xdr:rowOff>
    </xdr:from>
    <xdr:ext cx="184731" cy="264560"/>
    <xdr:sp macro="" textlink="">
      <xdr:nvSpPr>
        <xdr:cNvPr id="4252" name="TekstniOkvir 1"/>
        <xdr:cNvSpPr txBox="1"/>
      </xdr:nvSpPr>
      <xdr:spPr>
        <a:xfrm>
          <a:off x="367665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12</xdr:row>
      <xdr:rowOff>0</xdr:rowOff>
    </xdr:from>
    <xdr:ext cx="184731" cy="264560"/>
    <xdr:sp macro="" textlink="">
      <xdr:nvSpPr>
        <xdr:cNvPr id="4253" name="TekstniOkvir 1"/>
        <xdr:cNvSpPr txBox="1"/>
      </xdr:nvSpPr>
      <xdr:spPr>
        <a:xfrm>
          <a:off x="367665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11</xdr:row>
      <xdr:rowOff>0</xdr:rowOff>
    </xdr:from>
    <xdr:ext cx="184731" cy="264560"/>
    <xdr:sp macro="" textlink="">
      <xdr:nvSpPr>
        <xdr:cNvPr id="4254" name="TekstniOkvir 1"/>
        <xdr:cNvSpPr txBox="1"/>
      </xdr:nvSpPr>
      <xdr:spPr>
        <a:xfrm>
          <a:off x="3676650" y="249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11</xdr:row>
      <xdr:rowOff>0</xdr:rowOff>
    </xdr:from>
    <xdr:ext cx="184731" cy="264560"/>
    <xdr:sp macro="" textlink="">
      <xdr:nvSpPr>
        <xdr:cNvPr id="4255" name="TekstniOkvir 1"/>
        <xdr:cNvSpPr txBox="1"/>
      </xdr:nvSpPr>
      <xdr:spPr>
        <a:xfrm>
          <a:off x="3676650" y="249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11</xdr:row>
      <xdr:rowOff>0</xdr:rowOff>
    </xdr:from>
    <xdr:ext cx="184731" cy="264560"/>
    <xdr:sp macro="" textlink="">
      <xdr:nvSpPr>
        <xdr:cNvPr id="4256" name="TekstniOkvir 1"/>
        <xdr:cNvSpPr txBox="1"/>
      </xdr:nvSpPr>
      <xdr:spPr>
        <a:xfrm>
          <a:off x="3676650" y="249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11</xdr:row>
      <xdr:rowOff>0</xdr:rowOff>
    </xdr:from>
    <xdr:ext cx="184731" cy="264560"/>
    <xdr:sp macro="" textlink="">
      <xdr:nvSpPr>
        <xdr:cNvPr id="4257" name="TekstniOkvir 1"/>
        <xdr:cNvSpPr txBox="1"/>
      </xdr:nvSpPr>
      <xdr:spPr>
        <a:xfrm>
          <a:off x="3676650" y="249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11</xdr:row>
      <xdr:rowOff>0</xdr:rowOff>
    </xdr:from>
    <xdr:ext cx="184731" cy="264560"/>
    <xdr:sp macro="" textlink="">
      <xdr:nvSpPr>
        <xdr:cNvPr id="4258" name="TekstniOkvir 1"/>
        <xdr:cNvSpPr txBox="1"/>
      </xdr:nvSpPr>
      <xdr:spPr>
        <a:xfrm>
          <a:off x="3676650" y="249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11</xdr:row>
      <xdr:rowOff>0</xdr:rowOff>
    </xdr:from>
    <xdr:ext cx="184731" cy="264560"/>
    <xdr:sp macro="" textlink="">
      <xdr:nvSpPr>
        <xdr:cNvPr id="4259" name="TekstniOkvir 1"/>
        <xdr:cNvSpPr txBox="1"/>
      </xdr:nvSpPr>
      <xdr:spPr>
        <a:xfrm>
          <a:off x="3676650" y="249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6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6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6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6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6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6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6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6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6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6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7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7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7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7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7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27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12</xdr:row>
      <xdr:rowOff>0</xdr:rowOff>
    </xdr:from>
    <xdr:ext cx="184731" cy="264560"/>
    <xdr:sp macro="" textlink="">
      <xdr:nvSpPr>
        <xdr:cNvPr id="4276" name="TekstniOkvir 1"/>
        <xdr:cNvSpPr txBox="1"/>
      </xdr:nvSpPr>
      <xdr:spPr>
        <a:xfrm>
          <a:off x="367665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12</xdr:row>
      <xdr:rowOff>0</xdr:rowOff>
    </xdr:from>
    <xdr:ext cx="184731" cy="264560"/>
    <xdr:sp macro="" textlink="">
      <xdr:nvSpPr>
        <xdr:cNvPr id="4277" name="TekstniOkvir 1"/>
        <xdr:cNvSpPr txBox="1"/>
      </xdr:nvSpPr>
      <xdr:spPr>
        <a:xfrm>
          <a:off x="367665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52</xdr:row>
      <xdr:rowOff>0</xdr:rowOff>
    </xdr:from>
    <xdr:ext cx="184731" cy="264560"/>
    <xdr:sp macro="" textlink="">
      <xdr:nvSpPr>
        <xdr:cNvPr id="4278" name="TekstniOkvir 1"/>
        <xdr:cNvSpPr txBox="1"/>
      </xdr:nvSpPr>
      <xdr:spPr>
        <a:xfrm>
          <a:off x="3676650" y="145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52</xdr:row>
      <xdr:rowOff>0</xdr:rowOff>
    </xdr:from>
    <xdr:ext cx="184731" cy="264560"/>
    <xdr:sp macro="" textlink="">
      <xdr:nvSpPr>
        <xdr:cNvPr id="4279" name="TekstniOkvir 1"/>
        <xdr:cNvSpPr txBox="1"/>
      </xdr:nvSpPr>
      <xdr:spPr>
        <a:xfrm>
          <a:off x="3676650" y="145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51</xdr:row>
      <xdr:rowOff>0</xdr:rowOff>
    </xdr:from>
    <xdr:ext cx="184731" cy="264560"/>
    <xdr:sp macro="" textlink="">
      <xdr:nvSpPr>
        <xdr:cNvPr id="4280" name="TekstniOkvir 1"/>
        <xdr:cNvSpPr txBox="1"/>
      </xdr:nvSpPr>
      <xdr:spPr>
        <a:xfrm>
          <a:off x="367665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51</xdr:row>
      <xdr:rowOff>0</xdr:rowOff>
    </xdr:from>
    <xdr:ext cx="184731" cy="264560"/>
    <xdr:sp macro="" textlink="">
      <xdr:nvSpPr>
        <xdr:cNvPr id="4281" name="TekstniOkvir 1"/>
        <xdr:cNvSpPr txBox="1"/>
      </xdr:nvSpPr>
      <xdr:spPr>
        <a:xfrm>
          <a:off x="367665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51</xdr:row>
      <xdr:rowOff>0</xdr:rowOff>
    </xdr:from>
    <xdr:ext cx="184731" cy="264560"/>
    <xdr:sp macro="" textlink="">
      <xdr:nvSpPr>
        <xdr:cNvPr id="4282" name="TekstniOkvir 1"/>
        <xdr:cNvSpPr txBox="1"/>
      </xdr:nvSpPr>
      <xdr:spPr>
        <a:xfrm>
          <a:off x="367665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51</xdr:row>
      <xdr:rowOff>0</xdr:rowOff>
    </xdr:from>
    <xdr:ext cx="184731" cy="264560"/>
    <xdr:sp macro="" textlink="">
      <xdr:nvSpPr>
        <xdr:cNvPr id="4283" name="TekstniOkvir 1"/>
        <xdr:cNvSpPr txBox="1"/>
      </xdr:nvSpPr>
      <xdr:spPr>
        <a:xfrm>
          <a:off x="367665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51</xdr:row>
      <xdr:rowOff>0</xdr:rowOff>
    </xdr:from>
    <xdr:ext cx="184731" cy="264560"/>
    <xdr:sp macro="" textlink="">
      <xdr:nvSpPr>
        <xdr:cNvPr id="4284" name="TekstniOkvir 1"/>
        <xdr:cNvSpPr txBox="1"/>
      </xdr:nvSpPr>
      <xdr:spPr>
        <a:xfrm>
          <a:off x="367665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51</xdr:row>
      <xdr:rowOff>0</xdr:rowOff>
    </xdr:from>
    <xdr:ext cx="184731" cy="264560"/>
    <xdr:sp macro="" textlink="">
      <xdr:nvSpPr>
        <xdr:cNvPr id="4285" name="TekstniOkvir 1"/>
        <xdr:cNvSpPr txBox="1"/>
      </xdr:nvSpPr>
      <xdr:spPr>
        <a:xfrm>
          <a:off x="367665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53</xdr:row>
      <xdr:rowOff>0</xdr:rowOff>
    </xdr:from>
    <xdr:ext cx="184731" cy="264560"/>
    <xdr:sp macro="" textlink="">
      <xdr:nvSpPr>
        <xdr:cNvPr id="4286" name="TekstniOkvir 1"/>
        <xdr:cNvSpPr txBox="1"/>
      </xdr:nvSpPr>
      <xdr:spPr>
        <a:xfrm>
          <a:off x="3676650" y="1466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53</xdr:row>
      <xdr:rowOff>0</xdr:rowOff>
    </xdr:from>
    <xdr:ext cx="184731" cy="264560"/>
    <xdr:sp macro="" textlink="">
      <xdr:nvSpPr>
        <xdr:cNvPr id="4287" name="TekstniOkvir 1"/>
        <xdr:cNvSpPr txBox="1"/>
      </xdr:nvSpPr>
      <xdr:spPr>
        <a:xfrm>
          <a:off x="3676650" y="1466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52</xdr:row>
      <xdr:rowOff>0</xdr:rowOff>
    </xdr:from>
    <xdr:ext cx="184731" cy="264560"/>
    <xdr:sp macro="" textlink="">
      <xdr:nvSpPr>
        <xdr:cNvPr id="4288" name="TekstniOkvir 1"/>
        <xdr:cNvSpPr txBox="1"/>
      </xdr:nvSpPr>
      <xdr:spPr>
        <a:xfrm>
          <a:off x="3676650" y="145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52</xdr:row>
      <xdr:rowOff>0</xdr:rowOff>
    </xdr:from>
    <xdr:ext cx="184731" cy="264560"/>
    <xdr:sp macro="" textlink="">
      <xdr:nvSpPr>
        <xdr:cNvPr id="4289" name="TekstniOkvir 1"/>
        <xdr:cNvSpPr txBox="1"/>
      </xdr:nvSpPr>
      <xdr:spPr>
        <a:xfrm>
          <a:off x="3676650" y="145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52</xdr:row>
      <xdr:rowOff>0</xdr:rowOff>
    </xdr:from>
    <xdr:ext cx="184731" cy="264560"/>
    <xdr:sp macro="" textlink="">
      <xdr:nvSpPr>
        <xdr:cNvPr id="4290" name="TekstniOkvir 1"/>
        <xdr:cNvSpPr txBox="1"/>
      </xdr:nvSpPr>
      <xdr:spPr>
        <a:xfrm>
          <a:off x="3676650" y="145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52</xdr:row>
      <xdr:rowOff>0</xdr:rowOff>
    </xdr:from>
    <xdr:ext cx="184731" cy="264560"/>
    <xdr:sp macro="" textlink="">
      <xdr:nvSpPr>
        <xdr:cNvPr id="4291" name="TekstniOkvir 1"/>
        <xdr:cNvSpPr txBox="1"/>
      </xdr:nvSpPr>
      <xdr:spPr>
        <a:xfrm>
          <a:off x="3676650" y="145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52</xdr:row>
      <xdr:rowOff>0</xdr:rowOff>
    </xdr:from>
    <xdr:ext cx="184731" cy="264560"/>
    <xdr:sp macro="" textlink="">
      <xdr:nvSpPr>
        <xdr:cNvPr id="4292" name="TekstniOkvir 1"/>
        <xdr:cNvSpPr txBox="1"/>
      </xdr:nvSpPr>
      <xdr:spPr>
        <a:xfrm>
          <a:off x="3676650" y="145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52</xdr:row>
      <xdr:rowOff>0</xdr:rowOff>
    </xdr:from>
    <xdr:ext cx="184731" cy="264560"/>
    <xdr:sp macro="" textlink="">
      <xdr:nvSpPr>
        <xdr:cNvPr id="4293" name="TekstniOkvir 1"/>
        <xdr:cNvSpPr txBox="1"/>
      </xdr:nvSpPr>
      <xdr:spPr>
        <a:xfrm>
          <a:off x="3676650" y="145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51</xdr:row>
      <xdr:rowOff>0</xdr:rowOff>
    </xdr:from>
    <xdr:ext cx="184731" cy="264560"/>
    <xdr:sp macro="" textlink="">
      <xdr:nvSpPr>
        <xdr:cNvPr id="4294" name="TekstniOkvir 1"/>
        <xdr:cNvSpPr txBox="1"/>
      </xdr:nvSpPr>
      <xdr:spPr>
        <a:xfrm>
          <a:off x="367665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51</xdr:row>
      <xdr:rowOff>0</xdr:rowOff>
    </xdr:from>
    <xdr:ext cx="184731" cy="264560"/>
    <xdr:sp macro="" textlink="">
      <xdr:nvSpPr>
        <xdr:cNvPr id="4295" name="TekstniOkvir 1"/>
        <xdr:cNvSpPr txBox="1"/>
      </xdr:nvSpPr>
      <xdr:spPr>
        <a:xfrm>
          <a:off x="367665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51</xdr:row>
      <xdr:rowOff>0</xdr:rowOff>
    </xdr:from>
    <xdr:ext cx="184731" cy="264560"/>
    <xdr:sp macro="" textlink="">
      <xdr:nvSpPr>
        <xdr:cNvPr id="4296" name="TekstniOkvir 1"/>
        <xdr:cNvSpPr txBox="1"/>
      </xdr:nvSpPr>
      <xdr:spPr>
        <a:xfrm>
          <a:off x="367665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51</xdr:row>
      <xdr:rowOff>0</xdr:rowOff>
    </xdr:from>
    <xdr:ext cx="184731" cy="264560"/>
    <xdr:sp macro="" textlink="">
      <xdr:nvSpPr>
        <xdr:cNvPr id="4297" name="TekstniOkvir 1"/>
        <xdr:cNvSpPr txBox="1"/>
      </xdr:nvSpPr>
      <xdr:spPr>
        <a:xfrm>
          <a:off x="367665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51</xdr:row>
      <xdr:rowOff>0</xdr:rowOff>
    </xdr:from>
    <xdr:ext cx="184731" cy="264560"/>
    <xdr:sp macro="" textlink="">
      <xdr:nvSpPr>
        <xdr:cNvPr id="4298" name="TekstniOkvir 1"/>
        <xdr:cNvSpPr txBox="1"/>
      </xdr:nvSpPr>
      <xdr:spPr>
        <a:xfrm>
          <a:off x="367665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51</xdr:row>
      <xdr:rowOff>0</xdr:rowOff>
    </xdr:from>
    <xdr:ext cx="184731" cy="264560"/>
    <xdr:sp macro="" textlink="">
      <xdr:nvSpPr>
        <xdr:cNvPr id="4299" name="TekstniOkvir 1"/>
        <xdr:cNvSpPr txBox="1"/>
      </xdr:nvSpPr>
      <xdr:spPr>
        <a:xfrm>
          <a:off x="367665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51</xdr:row>
      <xdr:rowOff>0</xdr:rowOff>
    </xdr:from>
    <xdr:ext cx="184731" cy="264560"/>
    <xdr:sp macro="" textlink="">
      <xdr:nvSpPr>
        <xdr:cNvPr id="4300" name="TekstniOkvir 1"/>
        <xdr:cNvSpPr txBox="1"/>
      </xdr:nvSpPr>
      <xdr:spPr>
        <a:xfrm>
          <a:off x="367665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51</xdr:row>
      <xdr:rowOff>0</xdr:rowOff>
    </xdr:from>
    <xdr:ext cx="184731" cy="264560"/>
    <xdr:sp macro="" textlink="">
      <xdr:nvSpPr>
        <xdr:cNvPr id="4301" name="TekstniOkvir 1"/>
        <xdr:cNvSpPr txBox="1"/>
      </xdr:nvSpPr>
      <xdr:spPr>
        <a:xfrm>
          <a:off x="367665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51</xdr:row>
      <xdr:rowOff>0</xdr:rowOff>
    </xdr:from>
    <xdr:ext cx="184731" cy="264560"/>
    <xdr:sp macro="" textlink="">
      <xdr:nvSpPr>
        <xdr:cNvPr id="4302" name="TekstniOkvir 1"/>
        <xdr:cNvSpPr txBox="1"/>
      </xdr:nvSpPr>
      <xdr:spPr>
        <a:xfrm>
          <a:off x="367665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51</xdr:row>
      <xdr:rowOff>0</xdr:rowOff>
    </xdr:from>
    <xdr:ext cx="184731" cy="264560"/>
    <xdr:sp macro="" textlink="">
      <xdr:nvSpPr>
        <xdr:cNvPr id="4303" name="TekstniOkvir 1"/>
        <xdr:cNvSpPr txBox="1"/>
      </xdr:nvSpPr>
      <xdr:spPr>
        <a:xfrm>
          <a:off x="367665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51</xdr:row>
      <xdr:rowOff>0</xdr:rowOff>
    </xdr:from>
    <xdr:ext cx="184731" cy="264560"/>
    <xdr:sp macro="" textlink="">
      <xdr:nvSpPr>
        <xdr:cNvPr id="4304" name="TekstniOkvir 1"/>
        <xdr:cNvSpPr txBox="1"/>
      </xdr:nvSpPr>
      <xdr:spPr>
        <a:xfrm>
          <a:off x="367665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51</xdr:row>
      <xdr:rowOff>0</xdr:rowOff>
    </xdr:from>
    <xdr:ext cx="184731" cy="264560"/>
    <xdr:sp macro="" textlink="">
      <xdr:nvSpPr>
        <xdr:cNvPr id="4305" name="TekstniOkvir 1"/>
        <xdr:cNvSpPr txBox="1"/>
      </xdr:nvSpPr>
      <xdr:spPr>
        <a:xfrm>
          <a:off x="367665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51</xdr:row>
      <xdr:rowOff>0</xdr:rowOff>
    </xdr:from>
    <xdr:ext cx="184731" cy="264560"/>
    <xdr:sp macro="" textlink="">
      <xdr:nvSpPr>
        <xdr:cNvPr id="4306" name="TekstniOkvir 1"/>
        <xdr:cNvSpPr txBox="1"/>
      </xdr:nvSpPr>
      <xdr:spPr>
        <a:xfrm>
          <a:off x="367665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51</xdr:row>
      <xdr:rowOff>0</xdr:rowOff>
    </xdr:from>
    <xdr:ext cx="184731" cy="264560"/>
    <xdr:sp macro="" textlink="">
      <xdr:nvSpPr>
        <xdr:cNvPr id="4307" name="TekstniOkvir 1"/>
        <xdr:cNvSpPr txBox="1"/>
      </xdr:nvSpPr>
      <xdr:spPr>
        <a:xfrm>
          <a:off x="367665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51</xdr:row>
      <xdr:rowOff>0</xdr:rowOff>
    </xdr:from>
    <xdr:ext cx="184731" cy="264560"/>
    <xdr:sp macro="" textlink="">
      <xdr:nvSpPr>
        <xdr:cNvPr id="4308" name="TekstniOkvir 1"/>
        <xdr:cNvSpPr txBox="1"/>
      </xdr:nvSpPr>
      <xdr:spPr>
        <a:xfrm>
          <a:off x="367665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51</xdr:row>
      <xdr:rowOff>0</xdr:rowOff>
    </xdr:from>
    <xdr:ext cx="184731" cy="264560"/>
    <xdr:sp macro="" textlink="">
      <xdr:nvSpPr>
        <xdr:cNvPr id="4309" name="TekstniOkvir 1"/>
        <xdr:cNvSpPr txBox="1"/>
      </xdr:nvSpPr>
      <xdr:spPr>
        <a:xfrm>
          <a:off x="367665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53</xdr:row>
      <xdr:rowOff>0</xdr:rowOff>
    </xdr:from>
    <xdr:ext cx="184731" cy="264560"/>
    <xdr:sp macro="" textlink="">
      <xdr:nvSpPr>
        <xdr:cNvPr id="4310" name="TekstniOkvir 1"/>
        <xdr:cNvSpPr txBox="1"/>
      </xdr:nvSpPr>
      <xdr:spPr>
        <a:xfrm>
          <a:off x="3676650" y="1466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53</xdr:row>
      <xdr:rowOff>0</xdr:rowOff>
    </xdr:from>
    <xdr:ext cx="184731" cy="264560"/>
    <xdr:sp macro="" textlink="">
      <xdr:nvSpPr>
        <xdr:cNvPr id="4311" name="TekstniOkvir 1"/>
        <xdr:cNvSpPr txBox="1"/>
      </xdr:nvSpPr>
      <xdr:spPr>
        <a:xfrm>
          <a:off x="3676650" y="1466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82</xdr:row>
      <xdr:rowOff>0</xdr:rowOff>
    </xdr:from>
    <xdr:ext cx="184731" cy="264560"/>
    <xdr:sp macro="" textlink="">
      <xdr:nvSpPr>
        <xdr:cNvPr id="4312" name="TekstniOkvir 1"/>
        <xdr:cNvSpPr txBox="1"/>
      </xdr:nvSpPr>
      <xdr:spPr>
        <a:xfrm>
          <a:off x="3676650"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82</xdr:row>
      <xdr:rowOff>0</xdr:rowOff>
    </xdr:from>
    <xdr:ext cx="184731" cy="264560"/>
    <xdr:sp macro="" textlink="">
      <xdr:nvSpPr>
        <xdr:cNvPr id="4313" name="TekstniOkvir 1"/>
        <xdr:cNvSpPr txBox="1"/>
      </xdr:nvSpPr>
      <xdr:spPr>
        <a:xfrm>
          <a:off x="3676650"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81</xdr:row>
      <xdr:rowOff>0</xdr:rowOff>
    </xdr:from>
    <xdr:ext cx="184731" cy="264560"/>
    <xdr:sp macro="" textlink="">
      <xdr:nvSpPr>
        <xdr:cNvPr id="4314" name="TekstniOkvir 1"/>
        <xdr:cNvSpPr txBox="1"/>
      </xdr:nvSpPr>
      <xdr:spPr>
        <a:xfrm>
          <a:off x="3676650" y="2002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81</xdr:row>
      <xdr:rowOff>0</xdr:rowOff>
    </xdr:from>
    <xdr:ext cx="184731" cy="264560"/>
    <xdr:sp macro="" textlink="">
      <xdr:nvSpPr>
        <xdr:cNvPr id="4315" name="TekstniOkvir 1"/>
        <xdr:cNvSpPr txBox="1"/>
      </xdr:nvSpPr>
      <xdr:spPr>
        <a:xfrm>
          <a:off x="3676650" y="2002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81</xdr:row>
      <xdr:rowOff>0</xdr:rowOff>
    </xdr:from>
    <xdr:ext cx="184731" cy="264560"/>
    <xdr:sp macro="" textlink="">
      <xdr:nvSpPr>
        <xdr:cNvPr id="4316" name="TekstniOkvir 1"/>
        <xdr:cNvSpPr txBox="1"/>
      </xdr:nvSpPr>
      <xdr:spPr>
        <a:xfrm>
          <a:off x="3676650" y="2002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81</xdr:row>
      <xdr:rowOff>0</xdr:rowOff>
    </xdr:from>
    <xdr:ext cx="184731" cy="264560"/>
    <xdr:sp macro="" textlink="">
      <xdr:nvSpPr>
        <xdr:cNvPr id="4317" name="TekstniOkvir 1"/>
        <xdr:cNvSpPr txBox="1"/>
      </xdr:nvSpPr>
      <xdr:spPr>
        <a:xfrm>
          <a:off x="3676650" y="2002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81</xdr:row>
      <xdr:rowOff>0</xdr:rowOff>
    </xdr:from>
    <xdr:ext cx="184731" cy="264560"/>
    <xdr:sp macro="" textlink="">
      <xdr:nvSpPr>
        <xdr:cNvPr id="4318" name="TekstniOkvir 1"/>
        <xdr:cNvSpPr txBox="1"/>
      </xdr:nvSpPr>
      <xdr:spPr>
        <a:xfrm>
          <a:off x="3676650" y="2002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81</xdr:row>
      <xdr:rowOff>0</xdr:rowOff>
    </xdr:from>
    <xdr:ext cx="184731" cy="264560"/>
    <xdr:sp macro="" textlink="">
      <xdr:nvSpPr>
        <xdr:cNvPr id="4319" name="TekstniOkvir 1"/>
        <xdr:cNvSpPr txBox="1"/>
      </xdr:nvSpPr>
      <xdr:spPr>
        <a:xfrm>
          <a:off x="3676650" y="2002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83</xdr:row>
      <xdr:rowOff>0</xdr:rowOff>
    </xdr:from>
    <xdr:ext cx="184731" cy="264560"/>
    <xdr:sp macro="" textlink="">
      <xdr:nvSpPr>
        <xdr:cNvPr id="4320" name="TekstniOkvir 1"/>
        <xdr:cNvSpPr txBox="1"/>
      </xdr:nvSpPr>
      <xdr:spPr>
        <a:xfrm>
          <a:off x="3676650" y="2030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83</xdr:row>
      <xdr:rowOff>0</xdr:rowOff>
    </xdr:from>
    <xdr:ext cx="184731" cy="264560"/>
    <xdr:sp macro="" textlink="">
      <xdr:nvSpPr>
        <xdr:cNvPr id="4321" name="TekstniOkvir 1"/>
        <xdr:cNvSpPr txBox="1"/>
      </xdr:nvSpPr>
      <xdr:spPr>
        <a:xfrm>
          <a:off x="3676650" y="2030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82</xdr:row>
      <xdr:rowOff>0</xdr:rowOff>
    </xdr:from>
    <xdr:ext cx="184731" cy="264560"/>
    <xdr:sp macro="" textlink="">
      <xdr:nvSpPr>
        <xdr:cNvPr id="4322" name="TekstniOkvir 1"/>
        <xdr:cNvSpPr txBox="1"/>
      </xdr:nvSpPr>
      <xdr:spPr>
        <a:xfrm>
          <a:off x="3676650"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82</xdr:row>
      <xdr:rowOff>0</xdr:rowOff>
    </xdr:from>
    <xdr:ext cx="184731" cy="264560"/>
    <xdr:sp macro="" textlink="">
      <xdr:nvSpPr>
        <xdr:cNvPr id="4323" name="TekstniOkvir 1"/>
        <xdr:cNvSpPr txBox="1"/>
      </xdr:nvSpPr>
      <xdr:spPr>
        <a:xfrm>
          <a:off x="3676650"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82</xdr:row>
      <xdr:rowOff>0</xdr:rowOff>
    </xdr:from>
    <xdr:ext cx="184731" cy="264560"/>
    <xdr:sp macro="" textlink="">
      <xdr:nvSpPr>
        <xdr:cNvPr id="4324" name="TekstniOkvir 1"/>
        <xdr:cNvSpPr txBox="1"/>
      </xdr:nvSpPr>
      <xdr:spPr>
        <a:xfrm>
          <a:off x="3676650"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82</xdr:row>
      <xdr:rowOff>0</xdr:rowOff>
    </xdr:from>
    <xdr:ext cx="184731" cy="264560"/>
    <xdr:sp macro="" textlink="">
      <xdr:nvSpPr>
        <xdr:cNvPr id="4325" name="TekstniOkvir 1"/>
        <xdr:cNvSpPr txBox="1"/>
      </xdr:nvSpPr>
      <xdr:spPr>
        <a:xfrm>
          <a:off x="3676650"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82</xdr:row>
      <xdr:rowOff>0</xdr:rowOff>
    </xdr:from>
    <xdr:ext cx="184731" cy="264560"/>
    <xdr:sp macro="" textlink="">
      <xdr:nvSpPr>
        <xdr:cNvPr id="4326" name="TekstniOkvir 1"/>
        <xdr:cNvSpPr txBox="1"/>
      </xdr:nvSpPr>
      <xdr:spPr>
        <a:xfrm>
          <a:off x="3676650"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82</xdr:row>
      <xdr:rowOff>0</xdr:rowOff>
    </xdr:from>
    <xdr:ext cx="184731" cy="264560"/>
    <xdr:sp macro="" textlink="">
      <xdr:nvSpPr>
        <xdr:cNvPr id="4327" name="TekstniOkvir 1"/>
        <xdr:cNvSpPr txBox="1"/>
      </xdr:nvSpPr>
      <xdr:spPr>
        <a:xfrm>
          <a:off x="3676650"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81</xdr:row>
      <xdr:rowOff>0</xdr:rowOff>
    </xdr:from>
    <xdr:ext cx="184731" cy="264560"/>
    <xdr:sp macro="" textlink="">
      <xdr:nvSpPr>
        <xdr:cNvPr id="4328" name="TekstniOkvir 1"/>
        <xdr:cNvSpPr txBox="1"/>
      </xdr:nvSpPr>
      <xdr:spPr>
        <a:xfrm>
          <a:off x="3676650" y="2002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81</xdr:row>
      <xdr:rowOff>0</xdr:rowOff>
    </xdr:from>
    <xdr:ext cx="184731" cy="264560"/>
    <xdr:sp macro="" textlink="">
      <xdr:nvSpPr>
        <xdr:cNvPr id="4329" name="TekstniOkvir 1"/>
        <xdr:cNvSpPr txBox="1"/>
      </xdr:nvSpPr>
      <xdr:spPr>
        <a:xfrm>
          <a:off x="3676650" y="2002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81</xdr:row>
      <xdr:rowOff>0</xdr:rowOff>
    </xdr:from>
    <xdr:ext cx="184731" cy="264560"/>
    <xdr:sp macro="" textlink="">
      <xdr:nvSpPr>
        <xdr:cNvPr id="4330" name="TekstniOkvir 1"/>
        <xdr:cNvSpPr txBox="1"/>
      </xdr:nvSpPr>
      <xdr:spPr>
        <a:xfrm>
          <a:off x="3676650" y="2002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81</xdr:row>
      <xdr:rowOff>0</xdr:rowOff>
    </xdr:from>
    <xdr:ext cx="184731" cy="264560"/>
    <xdr:sp macro="" textlink="">
      <xdr:nvSpPr>
        <xdr:cNvPr id="4331" name="TekstniOkvir 1"/>
        <xdr:cNvSpPr txBox="1"/>
      </xdr:nvSpPr>
      <xdr:spPr>
        <a:xfrm>
          <a:off x="3676650" y="2002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81</xdr:row>
      <xdr:rowOff>0</xdr:rowOff>
    </xdr:from>
    <xdr:ext cx="184731" cy="264560"/>
    <xdr:sp macro="" textlink="">
      <xdr:nvSpPr>
        <xdr:cNvPr id="4332" name="TekstniOkvir 1"/>
        <xdr:cNvSpPr txBox="1"/>
      </xdr:nvSpPr>
      <xdr:spPr>
        <a:xfrm>
          <a:off x="3676650" y="2002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81</xdr:row>
      <xdr:rowOff>0</xdr:rowOff>
    </xdr:from>
    <xdr:ext cx="184731" cy="264560"/>
    <xdr:sp macro="" textlink="">
      <xdr:nvSpPr>
        <xdr:cNvPr id="4333" name="TekstniOkvir 1"/>
        <xdr:cNvSpPr txBox="1"/>
      </xdr:nvSpPr>
      <xdr:spPr>
        <a:xfrm>
          <a:off x="3676650" y="2002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81</xdr:row>
      <xdr:rowOff>0</xdr:rowOff>
    </xdr:from>
    <xdr:ext cx="184731" cy="264560"/>
    <xdr:sp macro="" textlink="">
      <xdr:nvSpPr>
        <xdr:cNvPr id="4334" name="TekstniOkvir 1"/>
        <xdr:cNvSpPr txBox="1"/>
      </xdr:nvSpPr>
      <xdr:spPr>
        <a:xfrm>
          <a:off x="3676650" y="2002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81</xdr:row>
      <xdr:rowOff>0</xdr:rowOff>
    </xdr:from>
    <xdr:ext cx="184731" cy="264560"/>
    <xdr:sp macro="" textlink="">
      <xdr:nvSpPr>
        <xdr:cNvPr id="4335" name="TekstniOkvir 1"/>
        <xdr:cNvSpPr txBox="1"/>
      </xdr:nvSpPr>
      <xdr:spPr>
        <a:xfrm>
          <a:off x="3676650" y="2002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81</xdr:row>
      <xdr:rowOff>0</xdr:rowOff>
    </xdr:from>
    <xdr:ext cx="184731" cy="264560"/>
    <xdr:sp macro="" textlink="">
      <xdr:nvSpPr>
        <xdr:cNvPr id="4336" name="TekstniOkvir 1"/>
        <xdr:cNvSpPr txBox="1"/>
      </xdr:nvSpPr>
      <xdr:spPr>
        <a:xfrm>
          <a:off x="3676650" y="2002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81</xdr:row>
      <xdr:rowOff>0</xdr:rowOff>
    </xdr:from>
    <xdr:ext cx="184731" cy="264560"/>
    <xdr:sp macro="" textlink="">
      <xdr:nvSpPr>
        <xdr:cNvPr id="4337" name="TekstniOkvir 1"/>
        <xdr:cNvSpPr txBox="1"/>
      </xdr:nvSpPr>
      <xdr:spPr>
        <a:xfrm>
          <a:off x="3676650" y="2002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81</xdr:row>
      <xdr:rowOff>0</xdr:rowOff>
    </xdr:from>
    <xdr:ext cx="184731" cy="264560"/>
    <xdr:sp macro="" textlink="">
      <xdr:nvSpPr>
        <xdr:cNvPr id="4338" name="TekstniOkvir 1"/>
        <xdr:cNvSpPr txBox="1"/>
      </xdr:nvSpPr>
      <xdr:spPr>
        <a:xfrm>
          <a:off x="3676650" y="2002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81</xdr:row>
      <xdr:rowOff>0</xdr:rowOff>
    </xdr:from>
    <xdr:ext cx="184731" cy="264560"/>
    <xdr:sp macro="" textlink="">
      <xdr:nvSpPr>
        <xdr:cNvPr id="4339" name="TekstniOkvir 1"/>
        <xdr:cNvSpPr txBox="1"/>
      </xdr:nvSpPr>
      <xdr:spPr>
        <a:xfrm>
          <a:off x="3676650" y="2002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81</xdr:row>
      <xdr:rowOff>0</xdr:rowOff>
    </xdr:from>
    <xdr:ext cx="184731" cy="264560"/>
    <xdr:sp macro="" textlink="">
      <xdr:nvSpPr>
        <xdr:cNvPr id="4340" name="TekstniOkvir 1"/>
        <xdr:cNvSpPr txBox="1"/>
      </xdr:nvSpPr>
      <xdr:spPr>
        <a:xfrm>
          <a:off x="3676650" y="2002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81</xdr:row>
      <xdr:rowOff>0</xdr:rowOff>
    </xdr:from>
    <xdr:ext cx="184731" cy="264560"/>
    <xdr:sp macro="" textlink="">
      <xdr:nvSpPr>
        <xdr:cNvPr id="4341" name="TekstniOkvir 1"/>
        <xdr:cNvSpPr txBox="1"/>
      </xdr:nvSpPr>
      <xdr:spPr>
        <a:xfrm>
          <a:off x="3676650" y="2002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81</xdr:row>
      <xdr:rowOff>0</xdr:rowOff>
    </xdr:from>
    <xdr:ext cx="184731" cy="264560"/>
    <xdr:sp macro="" textlink="">
      <xdr:nvSpPr>
        <xdr:cNvPr id="4342" name="TekstniOkvir 1"/>
        <xdr:cNvSpPr txBox="1"/>
      </xdr:nvSpPr>
      <xdr:spPr>
        <a:xfrm>
          <a:off x="3676650" y="2002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81</xdr:row>
      <xdr:rowOff>0</xdr:rowOff>
    </xdr:from>
    <xdr:ext cx="184731" cy="264560"/>
    <xdr:sp macro="" textlink="">
      <xdr:nvSpPr>
        <xdr:cNvPr id="4343" name="TekstniOkvir 1"/>
        <xdr:cNvSpPr txBox="1"/>
      </xdr:nvSpPr>
      <xdr:spPr>
        <a:xfrm>
          <a:off x="3676650" y="2002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83</xdr:row>
      <xdr:rowOff>0</xdr:rowOff>
    </xdr:from>
    <xdr:ext cx="184731" cy="264560"/>
    <xdr:sp macro="" textlink="">
      <xdr:nvSpPr>
        <xdr:cNvPr id="4344" name="TekstniOkvir 1"/>
        <xdr:cNvSpPr txBox="1"/>
      </xdr:nvSpPr>
      <xdr:spPr>
        <a:xfrm>
          <a:off x="3676650" y="2030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83</xdr:row>
      <xdr:rowOff>0</xdr:rowOff>
    </xdr:from>
    <xdr:ext cx="184731" cy="264560"/>
    <xdr:sp macro="" textlink="">
      <xdr:nvSpPr>
        <xdr:cNvPr id="4345" name="TekstniOkvir 1"/>
        <xdr:cNvSpPr txBox="1"/>
      </xdr:nvSpPr>
      <xdr:spPr>
        <a:xfrm>
          <a:off x="3676650" y="2030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98</xdr:row>
      <xdr:rowOff>0</xdr:rowOff>
    </xdr:from>
    <xdr:ext cx="184731" cy="264560"/>
    <xdr:sp macro="" textlink="">
      <xdr:nvSpPr>
        <xdr:cNvPr id="4346" name="TekstniOkvir 1"/>
        <xdr:cNvSpPr txBox="1"/>
      </xdr:nvSpPr>
      <xdr:spPr>
        <a:xfrm>
          <a:off x="3676650" y="227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98</xdr:row>
      <xdr:rowOff>0</xdr:rowOff>
    </xdr:from>
    <xdr:ext cx="184731" cy="264560"/>
    <xdr:sp macro="" textlink="">
      <xdr:nvSpPr>
        <xdr:cNvPr id="4347" name="TekstniOkvir 1"/>
        <xdr:cNvSpPr txBox="1"/>
      </xdr:nvSpPr>
      <xdr:spPr>
        <a:xfrm>
          <a:off x="3676650" y="227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97</xdr:row>
      <xdr:rowOff>0</xdr:rowOff>
    </xdr:from>
    <xdr:ext cx="184731" cy="264560"/>
    <xdr:sp macro="" textlink="">
      <xdr:nvSpPr>
        <xdr:cNvPr id="4348" name="TekstniOkvir 1"/>
        <xdr:cNvSpPr txBox="1"/>
      </xdr:nvSpPr>
      <xdr:spPr>
        <a:xfrm>
          <a:off x="367665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97</xdr:row>
      <xdr:rowOff>0</xdr:rowOff>
    </xdr:from>
    <xdr:ext cx="184731" cy="264560"/>
    <xdr:sp macro="" textlink="">
      <xdr:nvSpPr>
        <xdr:cNvPr id="4349" name="TekstniOkvir 1"/>
        <xdr:cNvSpPr txBox="1"/>
      </xdr:nvSpPr>
      <xdr:spPr>
        <a:xfrm>
          <a:off x="367665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97</xdr:row>
      <xdr:rowOff>0</xdr:rowOff>
    </xdr:from>
    <xdr:ext cx="184731" cy="264560"/>
    <xdr:sp macro="" textlink="">
      <xdr:nvSpPr>
        <xdr:cNvPr id="4350" name="TekstniOkvir 1"/>
        <xdr:cNvSpPr txBox="1"/>
      </xdr:nvSpPr>
      <xdr:spPr>
        <a:xfrm>
          <a:off x="367665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97</xdr:row>
      <xdr:rowOff>0</xdr:rowOff>
    </xdr:from>
    <xdr:ext cx="184731" cy="264560"/>
    <xdr:sp macro="" textlink="">
      <xdr:nvSpPr>
        <xdr:cNvPr id="4351" name="TekstniOkvir 1"/>
        <xdr:cNvSpPr txBox="1"/>
      </xdr:nvSpPr>
      <xdr:spPr>
        <a:xfrm>
          <a:off x="367665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97</xdr:row>
      <xdr:rowOff>0</xdr:rowOff>
    </xdr:from>
    <xdr:ext cx="184731" cy="264560"/>
    <xdr:sp macro="" textlink="">
      <xdr:nvSpPr>
        <xdr:cNvPr id="4352" name="TekstniOkvir 1"/>
        <xdr:cNvSpPr txBox="1"/>
      </xdr:nvSpPr>
      <xdr:spPr>
        <a:xfrm>
          <a:off x="367665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97</xdr:row>
      <xdr:rowOff>0</xdr:rowOff>
    </xdr:from>
    <xdr:ext cx="184731" cy="264560"/>
    <xdr:sp macro="" textlink="">
      <xdr:nvSpPr>
        <xdr:cNvPr id="4353" name="TekstniOkvir 1"/>
        <xdr:cNvSpPr txBox="1"/>
      </xdr:nvSpPr>
      <xdr:spPr>
        <a:xfrm>
          <a:off x="367665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99</xdr:row>
      <xdr:rowOff>0</xdr:rowOff>
    </xdr:from>
    <xdr:ext cx="184731" cy="264560"/>
    <xdr:sp macro="" textlink="">
      <xdr:nvSpPr>
        <xdr:cNvPr id="4354" name="TekstniOkvir 1"/>
        <xdr:cNvSpPr txBox="1"/>
      </xdr:nvSpPr>
      <xdr:spPr>
        <a:xfrm>
          <a:off x="3676650" y="229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99</xdr:row>
      <xdr:rowOff>0</xdr:rowOff>
    </xdr:from>
    <xdr:ext cx="184731" cy="264560"/>
    <xdr:sp macro="" textlink="">
      <xdr:nvSpPr>
        <xdr:cNvPr id="4355" name="TekstniOkvir 1"/>
        <xdr:cNvSpPr txBox="1"/>
      </xdr:nvSpPr>
      <xdr:spPr>
        <a:xfrm>
          <a:off x="3676650" y="229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98</xdr:row>
      <xdr:rowOff>0</xdr:rowOff>
    </xdr:from>
    <xdr:ext cx="184731" cy="264560"/>
    <xdr:sp macro="" textlink="">
      <xdr:nvSpPr>
        <xdr:cNvPr id="4356" name="TekstniOkvir 1"/>
        <xdr:cNvSpPr txBox="1"/>
      </xdr:nvSpPr>
      <xdr:spPr>
        <a:xfrm>
          <a:off x="3676650" y="227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98</xdr:row>
      <xdr:rowOff>0</xdr:rowOff>
    </xdr:from>
    <xdr:ext cx="184731" cy="264560"/>
    <xdr:sp macro="" textlink="">
      <xdr:nvSpPr>
        <xdr:cNvPr id="4357" name="TekstniOkvir 1"/>
        <xdr:cNvSpPr txBox="1"/>
      </xdr:nvSpPr>
      <xdr:spPr>
        <a:xfrm>
          <a:off x="3676650" y="227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98</xdr:row>
      <xdr:rowOff>0</xdr:rowOff>
    </xdr:from>
    <xdr:ext cx="184731" cy="264560"/>
    <xdr:sp macro="" textlink="">
      <xdr:nvSpPr>
        <xdr:cNvPr id="4358" name="TekstniOkvir 1"/>
        <xdr:cNvSpPr txBox="1"/>
      </xdr:nvSpPr>
      <xdr:spPr>
        <a:xfrm>
          <a:off x="3676650" y="227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98</xdr:row>
      <xdr:rowOff>0</xdr:rowOff>
    </xdr:from>
    <xdr:ext cx="184731" cy="264560"/>
    <xdr:sp macro="" textlink="">
      <xdr:nvSpPr>
        <xdr:cNvPr id="4359" name="TekstniOkvir 1"/>
        <xdr:cNvSpPr txBox="1"/>
      </xdr:nvSpPr>
      <xdr:spPr>
        <a:xfrm>
          <a:off x="3676650" y="227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98</xdr:row>
      <xdr:rowOff>0</xdr:rowOff>
    </xdr:from>
    <xdr:ext cx="184731" cy="264560"/>
    <xdr:sp macro="" textlink="">
      <xdr:nvSpPr>
        <xdr:cNvPr id="4360" name="TekstniOkvir 1"/>
        <xdr:cNvSpPr txBox="1"/>
      </xdr:nvSpPr>
      <xdr:spPr>
        <a:xfrm>
          <a:off x="3676650" y="227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98</xdr:row>
      <xdr:rowOff>0</xdr:rowOff>
    </xdr:from>
    <xdr:ext cx="184731" cy="264560"/>
    <xdr:sp macro="" textlink="">
      <xdr:nvSpPr>
        <xdr:cNvPr id="4361" name="TekstniOkvir 1"/>
        <xdr:cNvSpPr txBox="1"/>
      </xdr:nvSpPr>
      <xdr:spPr>
        <a:xfrm>
          <a:off x="3676650" y="227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97</xdr:row>
      <xdr:rowOff>0</xdr:rowOff>
    </xdr:from>
    <xdr:ext cx="184731" cy="264560"/>
    <xdr:sp macro="" textlink="">
      <xdr:nvSpPr>
        <xdr:cNvPr id="4362" name="TekstniOkvir 1"/>
        <xdr:cNvSpPr txBox="1"/>
      </xdr:nvSpPr>
      <xdr:spPr>
        <a:xfrm>
          <a:off x="367665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97</xdr:row>
      <xdr:rowOff>0</xdr:rowOff>
    </xdr:from>
    <xdr:ext cx="184731" cy="264560"/>
    <xdr:sp macro="" textlink="">
      <xdr:nvSpPr>
        <xdr:cNvPr id="4363" name="TekstniOkvir 1"/>
        <xdr:cNvSpPr txBox="1"/>
      </xdr:nvSpPr>
      <xdr:spPr>
        <a:xfrm>
          <a:off x="367665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97</xdr:row>
      <xdr:rowOff>0</xdr:rowOff>
    </xdr:from>
    <xdr:ext cx="184731" cy="264560"/>
    <xdr:sp macro="" textlink="">
      <xdr:nvSpPr>
        <xdr:cNvPr id="4364" name="TekstniOkvir 1"/>
        <xdr:cNvSpPr txBox="1"/>
      </xdr:nvSpPr>
      <xdr:spPr>
        <a:xfrm>
          <a:off x="367665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97</xdr:row>
      <xdr:rowOff>0</xdr:rowOff>
    </xdr:from>
    <xdr:ext cx="184731" cy="264560"/>
    <xdr:sp macro="" textlink="">
      <xdr:nvSpPr>
        <xdr:cNvPr id="4365" name="TekstniOkvir 1"/>
        <xdr:cNvSpPr txBox="1"/>
      </xdr:nvSpPr>
      <xdr:spPr>
        <a:xfrm>
          <a:off x="367665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97</xdr:row>
      <xdr:rowOff>0</xdr:rowOff>
    </xdr:from>
    <xdr:ext cx="184731" cy="264560"/>
    <xdr:sp macro="" textlink="">
      <xdr:nvSpPr>
        <xdr:cNvPr id="4366" name="TekstniOkvir 1"/>
        <xdr:cNvSpPr txBox="1"/>
      </xdr:nvSpPr>
      <xdr:spPr>
        <a:xfrm>
          <a:off x="367665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97</xdr:row>
      <xdr:rowOff>0</xdr:rowOff>
    </xdr:from>
    <xdr:ext cx="184731" cy="264560"/>
    <xdr:sp macro="" textlink="">
      <xdr:nvSpPr>
        <xdr:cNvPr id="4367" name="TekstniOkvir 1"/>
        <xdr:cNvSpPr txBox="1"/>
      </xdr:nvSpPr>
      <xdr:spPr>
        <a:xfrm>
          <a:off x="367665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97</xdr:row>
      <xdr:rowOff>0</xdr:rowOff>
    </xdr:from>
    <xdr:ext cx="184731" cy="264560"/>
    <xdr:sp macro="" textlink="">
      <xdr:nvSpPr>
        <xdr:cNvPr id="4368" name="TekstniOkvir 1"/>
        <xdr:cNvSpPr txBox="1"/>
      </xdr:nvSpPr>
      <xdr:spPr>
        <a:xfrm>
          <a:off x="367665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97</xdr:row>
      <xdr:rowOff>0</xdr:rowOff>
    </xdr:from>
    <xdr:ext cx="184731" cy="264560"/>
    <xdr:sp macro="" textlink="">
      <xdr:nvSpPr>
        <xdr:cNvPr id="4369" name="TekstniOkvir 1"/>
        <xdr:cNvSpPr txBox="1"/>
      </xdr:nvSpPr>
      <xdr:spPr>
        <a:xfrm>
          <a:off x="367665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97</xdr:row>
      <xdr:rowOff>0</xdr:rowOff>
    </xdr:from>
    <xdr:ext cx="184731" cy="264560"/>
    <xdr:sp macro="" textlink="">
      <xdr:nvSpPr>
        <xdr:cNvPr id="4370" name="TekstniOkvir 1"/>
        <xdr:cNvSpPr txBox="1"/>
      </xdr:nvSpPr>
      <xdr:spPr>
        <a:xfrm>
          <a:off x="367665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97</xdr:row>
      <xdr:rowOff>0</xdr:rowOff>
    </xdr:from>
    <xdr:ext cx="184731" cy="264560"/>
    <xdr:sp macro="" textlink="">
      <xdr:nvSpPr>
        <xdr:cNvPr id="4371" name="TekstniOkvir 1"/>
        <xdr:cNvSpPr txBox="1"/>
      </xdr:nvSpPr>
      <xdr:spPr>
        <a:xfrm>
          <a:off x="367665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97</xdr:row>
      <xdr:rowOff>0</xdr:rowOff>
    </xdr:from>
    <xdr:ext cx="184731" cy="264560"/>
    <xdr:sp macro="" textlink="">
      <xdr:nvSpPr>
        <xdr:cNvPr id="4372" name="TekstniOkvir 1"/>
        <xdr:cNvSpPr txBox="1"/>
      </xdr:nvSpPr>
      <xdr:spPr>
        <a:xfrm>
          <a:off x="367665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97</xdr:row>
      <xdr:rowOff>0</xdr:rowOff>
    </xdr:from>
    <xdr:ext cx="184731" cy="264560"/>
    <xdr:sp macro="" textlink="">
      <xdr:nvSpPr>
        <xdr:cNvPr id="4373" name="TekstniOkvir 1"/>
        <xdr:cNvSpPr txBox="1"/>
      </xdr:nvSpPr>
      <xdr:spPr>
        <a:xfrm>
          <a:off x="367665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97</xdr:row>
      <xdr:rowOff>0</xdr:rowOff>
    </xdr:from>
    <xdr:ext cx="184731" cy="264560"/>
    <xdr:sp macro="" textlink="">
      <xdr:nvSpPr>
        <xdr:cNvPr id="4374" name="TekstniOkvir 1"/>
        <xdr:cNvSpPr txBox="1"/>
      </xdr:nvSpPr>
      <xdr:spPr>
        <a:xfrm>
          <a:off x="367665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97</xdr:row>
      <xdr:rowOff>0</xdr:rowOff>
    </xdr:from>
    <xdr:ext cx="184731" cy="264560"/>
    <xdr:sp macro="" textlink="">
      <xdr:nvSpPr>
        <xdr:cNvPr id="4375" name="TekstniOkvir 1"/>
        <xdr:cNvSpPr txBox="1"/>
      </xdr:nvSpPr>
      <xdr:spPr>
        <a:xfrm>
          <a:off x="367665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97</xdr:row>
      <xdr:rowOff>0</xdr:rowOff>
    </xdr:from>
    <xdr:ext cx="184731" cy="264560"/>
    <xdr:sp macro="" textlink="">
      <xdr:nvSpPr>
        <xdr:cNvPr id="4376" name="TekstniOkvir 1"/>
        <xdr:cNvSpPr txBox="1"/>
      </xdr:nvSpPr>
      <xdr:spPr>
        <a:xfrm>
          <a:off x="367665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97</xdr:row>
      <xdr:rowOff>0</xdr:rowOff>
    </xdr:from>
    <xdr:ext cx="184731" cy="264560"/>
    <xdr:sp macro="" textlink="">
      <xdr:nvSpPr>
        <xdr:cNvPr id="4377" name="TekstniOkvir 1"/>
        <xdr:cNvSpPr txBox="1"/>
      </xdr:nvSpPr>
      <xdr:spPr>
        <a:xfrm>
          <a:off x="3676650"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99</xdr:row>
      <xdr:rowOff>0</xdr:rowOff>
    </xdr:from>
    <xdr:ext cx="184731" cy="264560"/>
    <xdr:sp macro="" textlink="">
      <xdr:nvSpPr>
        <xdr:cNvPr id="4378" name="TekstniOkvir 1"/>
        <xdr:cNvSpPr txBox="1"/>
      </xdr:nvSpPr>
      <xdr:spPr>
        <a:xfrm>
          <a:off x="3676650" y="229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99</xdr:row>
      <xdr:rowOff>0</xdr:rowOff>
    </xdr:from>
    <xdr:ext cx="184731" cy="264560"/>
    <xdr:sp macro="" textlink="">
      <xdr:nvSpPr>
        <xdr:cNvPr id="4379" name="TekstniOkvir 1"/>
        <xdr:cNvSpPr txBox="1"/>
      </xdr:nvSpPr>
      <xdr:spPr>
        <a:xfrm>
          <a:off x="3676650" y="229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111</xdr:row>
      <xdr:rowOff>0</xdr:rowOff>
    </xdr:from>
    <xdr:ext cx="184731" cy="264560"/>
    <xdr:sp macro="" textlink="">
      <xdr:nvSpPr>
        <xdr:cNvPr id="4380" name="TekstniOkvir 1"/>
        <xdr:cNvSpPr txBox="1"/>
      </xdr:nvSpPr>
      <xdr:spPr>
        <a:xfrm>
          <a:off x="3676650" y="2564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111</xdr:row>
      <xdr:rowOff>0</xdr:rowOff>
    </xdr:from>
    <xdr:ext cx="184731" cy="264560"/>
    <xdr:sp macro="" textlink="">
      <xdr:nvSpPr>
        <xdr:cNvPr id="4381" name="TekstniOkvir 1"/>
        <xdr:cNvSpPr txBox="1"/>
      </xdr:nvSpPr>
      <xdr:spPr>
        <a:xfrm>
          <a:off x="3676650" y="2564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110</xdr:row>
      <xdr:rowOff>0</xdr:rowOff>
    </xdr:from>
    <xdr:ext cx="184731" cy="264560"/>
    <xdr:sp macro="" textlink="">
      <xdr:nvSpPr>
        <xdr:cNvPr id="4382" name="TekstniOkvir 1"/>
        <xdr:cNvSpPr txBox="1"/>
      </xdr:nvSpPr>
      <xdr:spPr>
        <a:xfrm>
          <a:off x="3676650" y="2549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110</xdr:row>
      <xdr:rowOff>0</xdr:rowOff>
    </xdr:from>
    <xdr:ext cx="184731" cy="264560"/>
    <xdr:sp macro="" textlink="">
      <xdr:nvSpPr>
        <xdr:cNvPr id="4383" name="TekstniOkvir 1"/>
        <xdr:cNvSpPr txBox="1"/>
      </xdr:nvSpPr>
      <xdr:spPr>
        <a:xfrm>
          <a:off x="3676650" y="2549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110</xdr:row>
      <xdr:rowOff>0</xdr:rowOff>
    </xdr:from>
    <xdr:ext cx="184731" cy="264560"/>
    <xdr:sp macro="" textlink="">
      <xdr:nvSpPr>
        <xdr:cNvPr id="4384" name="TekstniOkvir 1"/>
        <xdr:cNvSpPr txBox="1"/>
      </xdr:nvSpPr>
      <xdr:spPr>
        <a:xfrm>
          <a:off x="3676650" y="2549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110</xdr:row>
      <xdr:rowOff>0</xdr:rowOff>
    </xdr:from>
    <xdr:ext cx="184731" cy="264560"/>
    <xdr:sp macro="" textlink="">
      <xdr:nvSpPr>
        <xdr:cNvPr id="4385" name="TekstniOkvir 1"/>
        <xdr:cNvSpPr txBox="1"/>
      </xdr:nvSpPr>
      <xdr:spPr>
        <a:xfrm>
          <a:off x="3676650" y="2549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110</xdr:row>
      <xdr:rowOff>0</xdr:rowOff>
    </xdr:from>
    <xdr:ext cx="184731" cy="264560"/>
    <xdr:sp macro="" textlink="">
      <xdr:nvSpPr>
        <xdr:cNvPr id="4386" name="TekstniOkvir 1"/>
        <xdr:cNvSpPr txBox="1"/>
      </xdr:nvSpPr>
      <xdr:spPr>
        <a:xfrm>
          <a:off x="3676650" y="2549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110</xdr:row>
      <xdr:rowOff>0</xdr:rowOff>
    </xdr:from>
    <xdr:ext cx="184731" cy="264560"/>
    <xdr:sp macro="" textlink="">
      <xdr:nvSpPr>
        <xdr:cNvPr id="4387" name="TekstniOkvir 1"/>
        <xdr:cNvSpPr txBox="1"/>
      </xdr:nvSpPr>
      <xdr:spPr>
        <a:xfrm>
          <a:off x="3676650" y="2549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112</xdr:row>
      <xdr:rowOff>0</xdr:rowOff>
    </xdr:from>
    <xdr:ext cx="184731" cy="264560"/>
    <xdr:sp macro="" textlink="">
      <xdr:nvSpPr>
        <xdr:cNvPr id="4388" name="TekstniOkvir 1"/>
        <xdr:cNvSpPr txBox="1"/>
      </xdr:nvSpPr>
      <xdr:spPr>
        <a:xfrm>
          <a:off x="3676650" y="257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112</xdr:row>
      <xdr:rowOff>0</xdr:rowOff>
    </xdr:from>
    <xdr:ext cx="184731" cy="264560"/>
    <xdr:sp macro="" textlink="">
      <xdr:nvSpPr>
        <xdr:cNvPr id="4389" name="TekstniOkvir 1"/>
        <xdr:cNvSpPr txBox="1"/>
      </xdr:nvSpPr>
      <xdr:spPr>
        <a:xfrm>
          <a:off x="3676650" y="257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111</xdr:row>
      <xdr:rowOff>0</xdr:rowOff>
    </xdr:from>
    <xdr:ext cx="184731" cy="264560"/>
    <xdr:sp macro="" textlink="">
      <xdr:nvSpPr>
        <xdr:cNvPr id="4390" name="TekstniOkvir 1"/>
        <xdr:cNvSpPr txBox="1"/>
      </xdr:nvSpPr>
      <xdr:spPr>
        <a:xfrm>
          <a:off x="3676650" y="2564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111</xdr:row>
      <xdr:rowOff>0</xdr:rowOff>
    </xdr:from>
    <xdr:ext cx="184731" cy="264560"/>
    <xdr:sp macro="" textlink="">
      <xdr:nvSpPr>
        <xdr:cNvPr id="4391" name="TekstniOkvir 1"/>
        <xdr:cNvSpPr txBox="1"/>
      </xdr:nvSpPr>
      <xdr:spPr>
        <a:xfrm>
          <a:off x="3676650" y="2564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111</xdr:row>
      <xdr:rowOff>0</xdr:rowOff>
    </xdr:from>
    <xdr:ext cx="184731" cy="264560"/>
    <xdr:sp macro="" textlink="">
      <xdr:nvSpPr>
        <xdr:cNvPr id="4392" name="TekstniOkvir 1"/>
        <xdr:cNvSpPr txBox="1"/>
      </xdr:nvSpPr>
      <xdr:spPr>
        <a:xfrm>
          <a:off x="3676650" y="2564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111</xdr:row>
      <xdr:rowOff>0</xdr:rowOff>
    </xdr:from>
    <xdr:ext cx="184731" cy="264560"/>
    <xdr:sp macro="" textlink="">
      <xdr:nvSpPr>
        <xdr:cNvPr id="4393" name="TekstniOkvir 1"/>
        <xdr:cNvSpPr txBox="1"/>
      </xdr:nvSpPr>
      <xdr:spPr>
        <a:xfrm>
          <a:off x="3676650" y="2564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111</xdr:row>
      <xdr:rowOff>0</xdr:rowOff>
    </xdr:from>
    <xdr:ext cx="184731" cy="264560"/>
    <xdr:sp macro="" textlink="">
      <xdr:nvSpPr>
        <xdr:cNvPr id="4394" name="TekstniOkvir 1"/>
        <xdr:cNvSpPr txBox="1"/>
      </xdr:nvSpPr>
      <xdr:spPr>
        <a:xfrm>
          <a:off x="3676650" y="2564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111</xdr:row>
      <xdr:rowOff>0</xdr:rowOff>
    </xdr:from>
    <xdr:ext cx="184731" cy="264560"/>
    <xdr:sp macro="" textlink="">
      <xdr:nvSpPr>
        <xdr:cNvPr id="4395" name="TekstniOkvir 1"/>
        <xdr:cNvSpPr txBox="1"/>
      </xdr:nvSpPr>
      <xdr:spPr>
        <a:xfrm>
          <a:off x="3676650" y="2564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110</xdr:row>
      <xdr:rowOff>0</xdr:rowOff>
    </xdr:from>
    <xdr:ext cx="184731" cy="264560"/>
    <xdr:sp macro="" textlink="">
      <xdr:nvSpPr>
        <xdr:cNvPr id="4396" name="TekstniOkvir 1"/>
        <xdr:cNvSpPr txBox="1"/>
      </xdr:nvSpPr>
      <xdr:spPr>
        <a:xfrm>
          <a:off x="3676650" y="2549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110</xdr:row>
      <xdr:rowOff>0</xdr:rowOff>
    </xdr:from>
    <xdr:ext cx="184731" cy="264560"/>
    <xdr:sp macro="" textlink="">
      <xdr:nvSpPr>
        <xdr:cNvPr id="4397" name="TekstniOkvir 1"/>
        <xdr:cNvSpPr txBox="1"/>
      </xdr:nvSpPr>
      <xdr:spPr>
        <a:xfrm>
          <a:off x="3676650" y="2549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110</xdr:row>
      <xdr:rowOff>0</xdr:rowOff>
    </xdr:from>
    <xdr:ext cx="184731" cy="264560"/>
    <xdr:sp macro="" textlink="">
      <xdr:nvSpPr>
        <xdr:cNvPr id="4398" name="TekstniOkvir 1"/>
        <xdr:cNvSpPr txBox="1"/>
      </xdr:nvSpPr>
      <xdr:spPr>
        <a:xfrm>
          <a:off x="3676650" y="2549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110</xdr:row>
      <xdr:rowOff>0</xdr:rowOff>
    </xdr:from>
    <xdr:ext cx="184731" cy="264560"/>
    <xdr:sp macro="" textlink="">
      <xdr:nvSpPr>
        <xdr:cNvPr id="4399" name="TekstniOkvir 1"/>
        <xdr:cNvSpPr txBox="1"/>
      </xdr:nvSpPr>
      <xdr:spPr>
        <a:xfrm>
          <a:off x="3676650" y="2549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110</xdr:row>
      <xdr:rowOff>0</xdr:rowOff>
    </xdr:from>
    <xdr:ext cx="184731" cy="264560"/>
    <xdr:sp macro="" textlink="">
      <xdr:nvSpPr>
        <xdr:cNvPr id="4400" name="TekstniOkvir 1"/>
        <xdr:cNvSpPr txBox="1"/>
      </xdr:nvSpPr>
      <xdr:spPr>
        <a:xfrm>
          <a:off x="3676650" y="2549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110</xdr:row>
      <xdr:rowOff>0</xdr:rowOff>
    </xdr:from>
    <xdr:ext cx="184731" cy="264560"/>
    <xdr:sp macro="" textlink="">
      <xdr:nvSpPr>
        <xdr:cNvPr id="4401" name="TekstniOkvir 1"/>
        <xdr:cNvSpPr txBox="1"/>
      </xdr:nvSpPr>
      <xdr:spPr>
        <a:xfrm>
          <a:off x="3676650" y="2549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110</xdr:row>
      <xdr:rowOff>0</xdr:rowOff>
    </xdr:from>
    <xdr:ext cx="184731" cy="264560"/>
    <xdr:sp macro="" textlink="">
      <xdr:nvSpPr>
        <xdr:cNvPr id="4402" name="TekstniOkvir 1"/>
        <xdr:cNvSpPr txBox="1"/>
      </xdr:nvSpPr>
      <xdr:spPr>
        <a:xfrm>
          <a:off x="3676650" y="2549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110</xdr:row>
      <xdr:rowOff>0</xdr:rowOff>
    </xdr:from>
    <xdr:ext cx="184731" cy="264560"/>
    <xdr:sp macro="" textlink="">
      <xdr:nvSpPr>
        <xdr:cNvPr id="4403" name="TekstniOkvir 1"/>
        <xdr:cNvSpPr txBox="1"/>
      </xdr:nvSpPr>
      <xdr:spPr>
        <a:xfrm>
          <a:off x="3676650" y="2549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110</xdr:row>
      <xdr:rowOff>0</xdr:rowOff>
    </xdr:from>
    <xdr:ext cx="184731" cy="264560"/>
    <xdr:sp macro="" textlink="">
      <xdr:nvSpPr>
        <xdr:cNvPr id="4404" name="TekstniOkvir 1"/>
        <xdr:cNvSpPr txBox="1"/>
      </xdr:nvSpPr>
      <xdr:spPr>
        <a:xfrm>
          <a:off x="3676650" y="2549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110</xdr:row>
      <xdr:rowOff>0</xdr:rowOff>
    </xdr:from>
    <xdr:ext cx="184731" cy="264560"/>
    <xdr:sp macro="" textlink="">
      <xdr:nvSpPr>
        <xdr:cNvPr id="4405" name="TekstniOkvir 1"/>
        <xdr:cNvSpPr txBox="1"/>
      </xdr:nvSpPr>
      <xdr:spPr>
        <a:xfrm>
          <a:off x="3676650" y="2549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110</xdr:row>
      <xdr:rowOff>0</xdr:rowOff>
    </xdr:from>
    <xdr:ext cx="184731" cy="264560"/>
    <xdr:sp macro="" textlink="">
      <xdr:nvSpPr>
        <xdr:cNvPr id="4406" name="TekstniOkvir 1"/>
        <xdr:cNvSpPr txBox="1"/>
      </xdr:nvSpPr>
      <xdr:spPr>
        <a:xfrm>
          <a:off x="3676650" y="2549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110</xdr:row>
      <xdr:rowOff>0</xdr:rowOff>
    </xdr:from>
    <xdr:ext cx="184731" cy="264560"/>
    <xdr:sp macro="" textlink="">
      <xdr:nvSpPr>
        <xdr:cNvPr id="4407" name="TekstniOkvir 1"/>
        <xdr:cNvSpPr txBox="1"/>
      </xdr:nvSpPr>
      <xdr:spPr>
        <a:xfrm>
          <a:off x="3676650" y="2549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110</xdr:row>
      <xdr:rowOff>0</xdr:rowOff>
    </xdr:from>
    <xdr:ext cx="184731" cy="264560"/>
    <xdr:sp macro="" textlink="">
      <xdr:nvSpPr>
        <xdr:cNvPr id="4408" name="TekstniOkvir 1"/>
        <xdr:cNvSpPr txBox="1"/>
      </xdr:nvSpPr>
      <xdr:spPr>
        <a:xfrm>
          <a:off x="3676650" y="2549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110</xdr:row>
      <xdr:rowOff>0</xdr:rowOff>
    </xdr:from>
    <xdr:ext cx="184731" cy="264560"/>
    <xdr:sp macro="" textlink="">
      <xdr:nvSpPr>
        <xdr:cNvPr id="4409" name="TekstniOkvir 1"/>
        <xdr:cNvSpPr txBox="1"/>
      </xdr:nvSpPr>
      <xdr:spPr>
        <a:xfrm>
          <a:off x="3676650" y="2549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110</xdr:row>
      <xdr:rowOff>0</xdr:rowOff>
    </xdr:from>
    <xdr:ext cx="184731" cy="264560"/>
    <xdr:sp macro="" textlink="">
      <xdr:nvSpPr>
        <xdr:cNvPr id="4410" name="TekstniOkvir 1"/>
        <xdr:cNvSpPr txBox="1"/>
      </xdr:nvSpPr>
      <xdr:spPr>
        <a:xfrm>
          <a:off x="3676650" y="2549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110</xdr:row>
      <xdr:rowOff>0</xdr:rowOff>
    </xdr:from>
    <xdr:ext cx="184731" cy="264560"/>
    <xdr:sp macro="" textlink="">
      <xdr:nvSpPr>
        <xdr:cNvPr id="4411" name="TekstniOkvir 1"/>
        <xdr:cNvSpPr txBox="1"/>
      </xdr:nvSpPr>
      <xdr:spPr>
        <a:xfrm>
          <a:off x="3676650" y="2549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112</xdr:row>
      <xdr:rowOff>0</xdr:rowOff>
    </xdr:from>
    <xdr:ext cx="184731" cy="264560"/>
    <xdr:sp macro="" textlink="">
      <xdr:nvSpPr>
        <xdr:cNvPr id="4412" name="TekstniOkvir 1"/>
        <xdr:cNvSpPr txBox="1"/>
      </xdr:nvSpPr>
      <xdr:spPr>
        <a:xfrm>
          <a:off x="3676650" y="257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112</xdr:row>
      <xdr:rowOff>0</xdr:rowOff>
    </xdr:from>
    <xdr:ext cx="184731" cy="264560"/>
    <xdr:sp macro="" textlink="">
      <xdr:nvSpPr>
        <xdr:cNvPr id="4413" name="TekstniOkvir 1"/>
        <xdr:cNvSpPr txBox="1"/>
      </xdr:nvSpPr>
      <xdr:spPr>
        <a:xfrm>
          <a:off x="3676650" y="257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141</xdr:row>
      <xdr:rowOff>0</xdr:rowOff>
    </xdr:from>
    <xdr:ext cx="184731" cy="264560"/>
    <xdr:sp macro="" textlink="">
      <xdr:nvSpPr>
        <xdr:cNvPr id="4414" name="TekstniOkvir 1"/>
        <xdr:cNvSpPr txBox="1"/>
      </xdr:nvSpPr>
      <xdr:spPr>
        <a:xfrm>
          <a:off x="3676650" y="3069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141</xdr:row>
      <xdr:rowOff>0</xdr:rowOff>
    </xdr:from>
    <xdr:ext cx="184731" cy="264560"/>
    <xdr:sp macro="" textlink="">
      <xdr:nvSpPr>
        <xdr:cNvPr id="4415" name="TekstniOkvir 1"/>
        <xdr:cNvSpPr txBox="1"/>
      </xdr:nvSpPr>
      <xdr:spPr>
        <a:xfrm>
          <a:off x="3676650" y="3069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140</xdr:row>
      <xdr:rowOff>0</xdr:rowOff>
    </xdr:from>
    <xdr:ext cx="184731" cy="264560"/>
    <xdr:sp macro="" textlink="">
      <xdr:nvSpPr>
        <xdr:cNvPr id="4416" name="TekstniOkvir 1"/>
        <xdr:cNvSpPr txBox="1"/>
      </xdr:nvSpPr>
      <xdr:spPr>
        <a:xfrm>
          <a:off x="3676650" y="305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140</xdr:row>
      <xdr:rowOff>0</xdr:rowOff>
    </xdr:from>
    <xdr:ext cx="184731" cy="264560"/>
    <xdr:sp macro="" textlink="">
      <xdr:nvSpPr>
        <xdr:cNvPr id="4417" name="TekstniOkvir 1"/>
        <xdr:cNvSpPr txBox="1"/>
      </xdr:nvSpPr>
      <xdr:spPr>
        <a:xfrm>
          <a:off x="3676650" y="305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140</xdr:row>
      <xdr:rowOff>0</xdr:rowOff>
    </xdr:from>
    <xdr:ext cx="184731" cy="264560"/>
    <xdr:sp macro="" textlink="">
      <xdr:nvSpPr>
        <xdr:cNvPr id="4418" name="TekstniOkvir 1"/>
        <xdr:cNvSpPr txBox="1"/>
      </xdr:nvSpPr>
      <xdr:spPr>
        <a:xfrm>
          <a:off x="3676650" y="305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140</xdr:row>
      <xdr:rowOff>0</xdr:rowOff>
    </xdr:from>
    <xdr:ext cx="184731" cy="264560"/>
    <xdr:sp macro="" textlink="">
      <xdr:nvSpPr>
        <xdr:cNvPr id="4419" name="TekstniOkvir 1"/>
        <xdr:cNvSpPr txBox="1"/>
      </xdr:nvSpPr>
      <xdr:spPr>
        <a:xfrm>
          <a:off x="3676650" y="305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140</xdr:row>
      <xdr:rowOff>0</xdr:rowOff>
    </xdr:from>
    <xdr:ext cx="184731" cy="264560"/>
    <xdr:sp macro="" textlink="">
      <xdr:nvSpPr>
        <xdr:cNvPr id="4420" name="TekstniOkvir 1"/>
        <xdr:cNvSpPr txBox="1"/>
      </xdr:nvSpPr>
      <xdr:spPr>
        <a:xfrm>
          <a:off x="3676650" y="305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140</xdr:row>
      <xdr:rowOff>0</xdr:rowOff>
    </xdr:from>
    <xdr:ext cx="184731" cy="264560"/>
    <xdr:sp macro="" textlink="">
      <xdr:nvSpPr>
        <xdr:cNvPr id="4421" name="TekstniOkvir 1"/>
        <xdr:cNvSpPr txBox="1"/>
      </xdr:nvSpPr>
      <xdr:spPr>
        <a:xfrm>
          <a:off x="3676650" y="305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142</xdr:row>
      <xdr:rowOff>0</xdr:rowOff>
    </xdr:from>
    <xdr:ext cx="184731" cy="264560"/>
    <xdr:sp macro="" textlink="">
      <xdr:nvSpPr>
        <xdr:cNvPr id="4422" name="TekstniOkvir 1"/>
        <xdr:cNvSpPr txBox="1"/>
      </xdr:nvSpPr>
      <xdr:spPr>
        <a:xfrm>
          <a:off x="367665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142</xdr:row>
      <xdr:rowOff>0</xdr:rowOff>
    </xdr:from>
    <xdr:ext cx="184731" cy="264560"/>
    <xdr:sp macro="" textlink="">
      <xdr:nvSpPr>
        <xdr:cNvPr id="4423" name="TekstniOkvir 1"/>
        <xdr:cNvSpPr txBox="1"/>
      </xdr:nvSpPr>
      <xdr:spPr>
        <a:xfrm>
          <a:off x="367665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141</xdr:row>
      <xdr:rowOff>0</xdr:rowOff>
    </xdr:from>
    <xdr:ext cx="184731" cy="264560"/>
    <xdr:sp macro="" textlink="">
      <xdr:nvSpPr>
        <xdr:cNvPr id="4424" name="TekstniOkvir 1"/>
        <xdr:cNvSpPr txBox="1"/>
      </xdr:nvSpPr>
      <xdr:spPr>
        <a:xfrm>
          <a:off x="3676650" y="3069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141</xdr:row>
      <xdr:rowOff>0</xdr:rowOff>
    </xdr:from>
    <xdr:ext cx="184731" cy="264560"/>
    <xdr:sp macro="" textlink="">
      <xdr:nvSpPr>
        <xdr:cNvPr id="4425" name="TekstniOkvir 1"/>
        <xdr:cNvSpPr txBox="1"/>
      </xdr:nvSpPr>
      <xdr:spPr>
        <a:xfrm>
          <a:off x="3676650" y="3069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141</xdr:row>
      <xdr:rowOff>0</xdr:rowOff>
    </xdr:from>
    <xdr:ext cx="184731" cy="264560"/>
    <xdr:sp macro="" textlink="">
      <xdr:nvSpPr>
        <xdr:cNvPr id="4426" name="TekstniOkvir 1"/>
        <xdr:cNvSpPr txBox="1"/>
      </xdr:nvSpPr>
      <xdr:spPr>
        <a:xfrm>
          <a:off x="3676650" y="3069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141</xdr:row>
      <xdr:rowOff>0</xdr:rowOff>
    </xdr:from>
    <xdr:ext cx="184731" cy="264560"/>
    <xdr:sp macro="" textlink="">
      <xdr:nvSpPr>
        <xdr:cNvPr id="4427" name="TekstniOkvir 1"/>
        <xdr:cNvSpPr txBox="1"/>
      </xdr:nvSpPr>
      <xdr:spPr>
        <a:xfrm>
          <a:off x="3676650" y="3069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141</xdr:row>
      <xdr:rowOff>0</xdr:rowOff>
    </xdr:from>
    <xdr:ext cx="184731" cy="264560"/>
    <xdr:sp macro="" textlink="">
      <xdr:nvSpPr>
        <xdr:cNvPr id="4428" name="TekstniOkvir 1"/>
        <xdr:cNvSpPr txBox="1"/>
      </xdr:nvSpPr>
      <xdr:spPr>
        <a:xfrm>
          <a:off x="3676650" y="3069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141</xdr:row>
      <xdr:rowOff>0</xdr:rowOff>
    </xdr:from>
    <xdr:ext cx="184731" cy="264560"/>
    <xdr:sp macro="" textlink="">
      <xdr:nvSpPr>
        <xdr:cNvPr id="4429" name="TekstniOkvir 1"/>
        <xdr:cNvSpPr txBox="1"/>
      </xdr:nvSpPr>
      <xdr:spPr>
        <a:xfrm>
          <a:off x="3676650" y="3069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140</xdr:row>
      <xdr:rowOff>0</xdr:rowOff>
    </xdr:from>
    <xdr:ext cx="184731" cy="264560"/>
    <xdr:sp macro="" textlink="">
      <xdr:nvSpPr>
        <xdr:cNvPr id="4430" name="TekstniOkvir 1"/>
        <xdr:cNvSpPr txBox="1"/>
      </xdr:nvSpPr>
      <xdr:spPr>
        <a:xfrm>
          <a:off x="3676650" y="305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140</xdr:row>
      <xdr:rowOff>0</xdr:rowOff>
    </xdr:from>
    <xdr:ext cx="184731" cy="264560"/>
    <xdr:sp macro="" textlink="">
      <xdr:nvSpPr>
        <xdr:cNvPr id="4431" name="TekstniOkvir 1"/>
        <xdr:cNvSpPr txBox="1"/>
      </xdr:nvSpPr>
      <xdr:spPr>
        <a:xfrm>
          <a:off x="3676650" y="305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140</xdr:row>
      <xdr:rowOff>0</xdr:rowOff>
    </xdr:from>
    <xdr:ext cx="184731" cy="264560"/>
    <xdr:sp macro="" textlink="">
      <xdr:nvSpPr>
        <xdr:cNvPr id="4432" name="TekstniOkvir 1"/>
        <xdr:cNvSpPr txBox="1"/>
      </xdr:nvSpPr>
      <xdr:spPr>
        <a:xfrm>
          <a:off x="3676650" y="305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140</xdr:row>
      <xdr:rowOff>0</xdr:rowOff>
    </xdr:from>
    <xdr:ext cx="184731" cy="264560"/>
    <xdr:sp macro="" textlink="">
      <xdr:nvSpPr>
        <xdr:cNvPr id="4433" name="TekstniOkvir 1"/>
        <xdr:cNvSpPr txBox="1"/>
      </xdr:nvSpPr>
      <xdr:spPr>
        <a:xfrm>
          <a:off x="3676650" y="305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140</xdr:row>
      <xdr:rowOff>0</xdr:rowOff>
    </xdr:from>
    <xdr:ext cx="184731" cy="264560"/>
    <xdr:sp macro="" textlink="">
      <xdr:nvSpPr>
        <xdr:cNvPr id="4434" name="TekstniOkvir 1"/>
        <xdr:cNvSpPr txBox="1"/>
      </xdr:nvSpPr>
      <xdr:spPr>
        <a:xfrm>
          <a:off x="3676650" y="305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140</xdr:row>
      <xdr:rowOff>0</xdr:rowOff>
    </xdr:from>
    <xdr:ext cx="184731" cy="264560"/>
    <xdr:sp macro="" textlink="">
      <xdr:nvSpPr>
        <xdr:cNvPr id="4435" name="TekstniOkvir 1"/>
        <xdr:cNvSpPr txBox="1"/>
      </xdr:nvSpPr>
      <xdr:spPr>
        <a:xfrm>
          <a:off x="3676650" y="305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140</xdr:row>
      <xdr:rowOff>0</xdr:rowOff>
    </xdr:from>
    <xdr:ext cx="184731" cy="264560"/>
    <xdr:sp macro="" textlink="">
      <xdr:nvSpPr>
        <xdr:cNvPr id="4436" name="TekstniOkvir 1"/>
        <xdr:cNvSpPr txBox="1"/>
      </xdr:nvSpPr>
      <xdr:spPr>
        <a:xfrm>
          <a:off x="3676650" y="305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140</xdr:row>
      <xdr:rowOff>0</xdr:rowOff>
    </xdr:from>
    <xdr:ext cx="184731" cy="264560"/>
    <xdr:sp macro="" textlink="">
      <xdr:nvSpPr>
        <xdr:cNvPr id="4437" name="TekstniOkvir 1"/>
        <xdr:cNvSpPr txBox="1"/>
      </xdr:nvSpPr>
      <xdr:spPr>
        <a:xfrm>
          <a:off x="3676650" y="305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140</xdr:row>
      <xdr:rowOff>0</xdr:rowOff>
    </xdr:from>
    <xdr:ext cx="184731" cy="264560"/>
    <xdr:sp macro="" textlink="">
      <xdr:nvSpPr>
        <xdr:cNvPr id="4438" name="TekstniOkvir 1"/>
        <xdr:cNvSpPr txBox="1"/>
      </xdr:nvSpPr>
      <xdr:spPr>
        <a:xfrm>
          <a:off x="3676650" y="305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140</xdr:row>
      <xdr:rowOff>0</xdr:rowOff>
    </xdr:from>
    <xdr:ext cx="184731" cy="264560"/>
    <xdr:sp macro="" textlink="">
      <xdr:nvSpPr>
        <xdr:cNvPr id="4439" name="TekstniOkvir 1"/>
        <xdr:cNvSpPr txBox="1"/>
      </xdr:nvSpPr>
      <xdr:spPr>
        <a:xfrm>
          <a:off x="3676650" y="305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140</xdr:row>
      <xdr:rowOff>0</xdr:rowOff>
    </xdr:from>
    <xdr:ext cx="184731" cy="264560"/>
    <xdr:sp macro="" textlink="">
      <xdr:nvSpPr>
        <xdr:cNvPr id="4440" name="TekstniOkvir 1"/>
        <xdr:cNvSpPr txBox="1"/>
      </xdr:nvSpPr>
      <xdr:spPr>
        <a:xfrm>
          <a:off x="3676650" y="305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140</xdr:row>
      <xdr:rowOff>0</xdr:rowOff>
    </xdr:from>
    <xdr:ext cx="184731" cy="264560"/>
    <xdr:sp macro="" textlink="">
      <xdr:nvSpPr>
        <xdr:cNvPr id="4441" name="TekstniOkvir 1"/>
        <xdr:cNvSpPr txBox="1"/>
      </xdr:nvSpPr>
      <xdr:spPr>
        <a:xfrm>
          <a:off x="3676650" y="305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140</xdr:row>
      <xdr:rowOff>0</xdr:rowOff>
    </xdr:from>
    <xdr:ext cx="184731" cy="264560"/>
    <xdr:sp macro="" textlink="">
      <xdr:nvSpPr>
        <xdr:cNvPr id="4442" name="TekstniOkvir 1"/>
        <xdr:cNvSpPr txBox="1"/>
      </xdr:nvSpPr>
      <xdr:spPr>
        <a:xfrm>
          <a:off x="3676650" y="305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140</xdr:row>
      <xdr:rowOff>0</xdr:rowOff>
    </xdr:from>
    <xdr:ext cx="184731" cy="264560"/>
    <xdr:sp macro="" textlink="">
      <xdr:nvSpPr>
        <xdr:cNvPr id="4443" name="TekstniOkvir 1"/>
        <xdr:cNvSpPr txBox="1"/>
      </xdr:nvSpPr>
      <xdr:spPr>
        <a:xfrm>
          <a:off x="3676650" y="305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140</xdr:row>
      <xdr:rowOff>0</xdr:rowOff>
    </xdr:from>
    <xdr:ext cx="184731" cy="264560"/>
    <xdr:sp macro="" textlink="">
      <xdr:nvSpPr>
        <xdr:cNvPr id="4444" name="TekstniOkvir 1"/>
        <xdr:cNvSpPr txBox="1"/>
      </xdr:nvSpPr>
      <xdr:spPr>
        <a:xfrm>
          <a:off x="3676650" y="305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140</xdr:row>
      <xdr:rowOff>0</xdr:rowOff>
    </xdr:from>
    <xdr:ext cx="184731" cy="264560"/>
    <xdr:sp macro="" textlink="">
      <xdr:nvSpPr>
        <xdr:cNvPr id="4445" name="TekstniOkvir 1"/>
        <xdr:cNvSpPr txBox="1"/>
      </xdr:nvSpPr>
      <xdr:spPr>
        <a:xfrm>
          <a:off x="3676650" y="305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142</xdr:row>
      <xdr:rowOff>0</xdr:rowOff>
    </xdr:from>
    <xdr:ext cx="184731" cy="264560"/>
    <xdr:sp macro="" textlink="">
      <xdr:nvSpPr>
        <xdr:cNvPr id="4446" name="TekstniOkvir 1"/>
        <xdr:cNvSpPr txBox="1"/>
      </xdr:nvSpPr>
      <xdr:spPr>
        <a:xfrm>
          <a:off x="367665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142</xdr:row>
      <xdr:rowOff>0</xdr:rowOff>
    </xdr:from>
    <xdr:ext cx="184731" cy="264560"/>
    <xdr:sp macro="" textlink="">
      <xdr:nvSpPr>
        <xdr:cNvPr id="4447" name="TekstniOkvir 1"/>
        <xdr:cNvSpPr txBox="1"/>
      </xdr:nvSpPr>
      <xdr:spPr>
        <a:xfrm>
          <a:off x="367665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196</xdr:row>
      <xdr:rowOff>0</xdr:rowOff>
    </xdr:from>
    <xdr:ext cx="184731" cy="264560"/>
    <xdr:sp macro="" textlink="">
      <xdr:nvSpPr>
        <xdr:cNvPr id="4448" name="TekstniOkvir 1"/>
        <xdr:cNvSpPr txBox="1"/>
      </xdr:nvSpPr>
      <xdr:spPr>
        <a:xfrm>
          <a:off x="3676650" y="4812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196</xdr:row>
      <xdr:rowOff>0</xdr:rowOff>
    </xdr:from>
    <xdr:ext cx="184731" cy="264560"/>
    <xdr:sp macro="" textlink="">
      <xdr:nvSpPr>
        <xdr:cNvPr id="4449" name="TekstniOkvir 1"/>
        <xdr:cNvSpPr txBox="1"/>
      </xdr:nvSpPr>
      <xdr:spPr>
        <a:xfrm>
          <a:off x="3676650" y="4812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195</xdr:row>
      <xdr:rowOff>0</xdr:rowOff>
    </xdr:from>
    <xdr:ext cx="184731" cy="264560"/>
    <xdr:sp macro="" textlink="">
      <xdr:nvSpPr>
        <xdr:cNvPr id="4450" name="TekstniOkvir 1"/>
        <xdr:cNvSpPr txBox="1"/>
      </xdr:nvSpPr>
      <xdr:spPr>
        <a:xfrm>
          <a:off x="3676650"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195</xdr:row>
      <xdr:rowOff>0</xdr:rowOff>
    </xdr:from>
    <xdr:ext cx="184731" cy="264560"/>
    <xdr:sp macro="" textlink="">
      <xdr:nvSpPr>
        <xdr:cNvPr id="4451" name="TekstniOkvir 1"/>
        <xdr:cNvSpPr txBox="1"/>
      </xdr:nvSpPr>
      <xdr:spPr>
        <a:xfrm>
          <a:off x="3676650"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195</xdr:row>
      <xdr:rowOff>0</xdr:rowOff>
    </xdr:from>
    <xdr:ext cx="184731" cy="264560"/>
    <xdr:sp macro="" textlink="">
      <xdr:nvSpPr>
        <xdr:cNvPr id="4452" name="TekstniOkvir 1"/>
        <xdr:cNvSpPr txBox="1"/>
      </xdr:nvSpPr>
      <xdr:spPr>
        <a:xfrm>
          <a:off x="3676650"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195</xdr:row>
      <xdr:rowOff>0</xdr:rowOff>
    </xdr:from>
    <xdr:ext cx="184731" cy="264560"/>
    <xdr:sp macro="" textlink="">
      <xdr:nvSpPr>
        <xdr:cNvPr id="4453" name="TekstniOkvir 1"/>
        <xdr:cNvSpPr txBox="1"/>
      </xdr:nvSpPr>
      <xdr:spPr>
        <a:xfrm>
          <a:off x="3676650"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195</xdr:row>
      <xdr:rowOff>0</xdr:rowOff>
    </xdr:from>
    <xdr:ext cx="184731" cy="264560"/>
    <xdr:sp macro="" textlink="">
      <xdr:nvSpPr>
        <xdr:cNvPr id="4454" name="TekstniOkvir 1"/>
        <xdr:cNvSpPr txBox="1"/>
      </xdr:nvSpPr>
      <xdr:spPr>
        <a:xfrm>
          <a:off x="3676650"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195</xdr:row>
      <xdr:rowOff>0</xdr:rowOff>
    </xdr:from>
    <xdr:ext cx="184731" cy="264560"/>
    <xdr:sp macro="" textlink="">
      <xdr:nvSpPr>
        <xdr:cNvPr id="4455" name="TekstniOkvir 1"/>
        <xdr:cNvSpPr txBox="1"/>
      </xdr:nvSpPr>
      <xdr:spPr>
        <a:xfrm>
          <a:off x="3676650"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197</xdr:row>
      <xdr:rowOff>0</xdr:rowOff>
    </xdr:from>
    <xdr:ext cx="184731" cy="264560"/>
    <xdr:sp macro="" textlink="">
      <xdr:nvSpPr>
        <xdr:cNvPr id="4456" name="TekstniOkvir 1"/>
        <xdr:cNvSpPr txBox="1"/>
      </xdr:nvSpPr>
      <xdr:spPr>
        <a:xfrm>
          <a:off x="3676650" y="4827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197</xdr:row>
      <xdr:rowOff>0</xdr:rowOff>
    </xdr:from>
    <xdr:ext cx="184731" cy="264560"/>
    <xdr:sp macro="" textlink="">
      <xdr:nvSpPr>
        <xdr:cNvPr id="4457" name="TekstniOkvir 1"/>
        <xdr:cNvSpPr txBox="1"/>
      </xdr:nvSpPr>
      <xdr:spPr>
        <a:xfrm>
          <a:off x="3676650" y="4827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196</xdr:row>
      <xdr:rowOff>0</xdr:rowOff>
    </xdr:from>
    <xdr:ext cx="184731" cy="264560"/>
    <xdr:sp macro="" textlink="">
      <xdr:nvSpPr>
        <xdr:cNvPr id="4458" name="TekstniOkvir 1"/>
        <xdr:cNvSpPr txBox="1"/>
      </xdr:nvSpPr>
      <xdr:spPr>
        <a:xfrm>
          <a:off x="3676650" y="4812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196</xdr:row>
      <xdr:rowOff>0</xdr:rowOff>
    </xdr:from>
    <xdr:ext cx="184731" cy="264560"/>
    <xdr:sp macro="" textlink="">
      <xdr:nvSpPr>
        <xdr:cNvPr id="4459" name="TekstniOkvir 1"/>
        <xdr:cNvSpPr txBox="1"/>
      </xdr:nvSpPr>
      <xdr:spPr>
        <a:xfrm>
          <a:off x="3676650" y="4812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196</xdr:row>
      <xdr:rowOff>0</xdr:rowOff>
    </xdr:from>
    <xdr:ext cx="184731" cy="264560"/>
    <xdr:sp macro="" textlink="">
      <xdr:nvSpPr>
        <xdr:cNvPr id="4460" name="TekstniOkvir 1"/>
        <xdr:cNvSpPr txBox="1"/>
      </xdr:nvSpPr>
      <xdr:spPr>
        <a:xfrm>
          <a:off x="3676650" y="4812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196</xdr:row>
      <xdr:rowOff>0</xdr:rowOff>
    </xdr:from>
    <xdr:ext cx="184731" cy="264560"/>
    <xdr:sp macro="" textlink="">
      <xdr:nvSpPr>
        <xdr:cNvPr id="4461" name="TekstniOkvir 1"/>
        <xdr:cNvSpPr txBox="1"/>
      </xdr:nvSpPr>
      <xdr:spPr>
        <a:xfrm>
          <a:off x="3676650" y="4812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196</xdr:row>
      <xdr:rowOff>0</xdr:rowOff>
    </xdr:from>
    <xdr:ext cx="184731" cy="264560"/>
    <xdr:sp macro="" textlink="">
      <xdr:nvSpPr>
        <xdr:cNvPr id="4462" name="TekstniOkvir 1"/>
        <xdr:cNvSpPr txBox="1"/>
      </xdr:nvSpPr>
      <xdr:spPr>
        <a:xfrm>
          <a:off x="3676650" y="4812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196</xdr:row>
      <xdr:rowOff>0</xdr:rowOff>
    </xdr:from>
    <xdr:ext cx="184731" cy="264560"/>
    <xdr:sp macro="" textlink="">
      <xdr:nvSpPr>
        <xdr:cNvPr id="4463" name="TekstniOkvir 1"/>
        <xdr:cNvSpPr txBox="1"/>
      </xdr:nvSpPr>
      <xdr:spPr>
        <a:xfrm>
          <a:off x="3676650" y="4812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195</xdr:row>
      <xdr:rowOff>0</xdr:rowOff>
    </xdr:from>
    <xdr:ext cx="184731" cy="264560"/>
    <xdr:sp macro="" textlink="">
      <xdr:nvSpPr>
        <xdr:cNvPr id="4464" name="TekstniOkvir 1"/>
        <xdr:cNvSpPr txBox="1"/>
      </xdr:nvSpPr>
      <xdr:spPr>
        <a:xfrm>
          <a:off x="3676650"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195</xdr:row>
      <xdr:rowOff>0</xdr:rowOff>
    </xdr:from>
    <xdr:ext cx="184731" cy="264560"/>
    <xdr:sp macro="" textlink="">
      <xdr:nvSpPr>
        <xdr:cNvPr id="4465" name="TekstniOkvir 1"/>
        <xdr:cNvSpPr txBox="1"/>
      </xdr:nvSpPr>
      <xdr:spPr>
        <a:xfrm>
          <a:off x="3676650"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195</xdr:row>
      <xdr:rowOff>0</xdr:rowOff>
    </xdr:from>
    <xdr:ext cx="184731" cy="264560"/>
    <xdr:sp macro="" textlink="">
      <xdr:nvSpPr>
        <xdr:cNvPr id="4466" name="TekstniOkvir 1"/>
        <xdr:cNvSpPr txBox="1"/>
      </xdr:nvSpPr>
      <xdr:spPr>
        <a:xfrm>
          <a:off x="3676650"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195</xdr:row>
      <xdr:rowOff>0</xdr:rowOff>
    </xdr:from>
    <xdr:ext cx="184731" cy="264560"/>
    <xdr:sp macro="" textlink="">
      <xdr:nvSpPr>
        <xdr:cNvPr id="4467" name="TekstniOkvir 1"/>
        <xdr:cNvSpPr txBox="1"/>
      </xdr:nvSpPr>
      <xdr:spPr>
        <a:xfrm>
          <a:off x="3676650"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195</xdr:row>
      <xdr:rowOff>0</xdr:rowOff>
    </xdr:from>
    <xdr:ext cx="184731" cy="264560"/>
    <xdr:sp macro="" textlink="">
      <xdr:nvSpPr>
        <xdr:cNvPr id="4468" name="TekstniOkvir 1"/>
        <xdr:cNvSpPr txBox="1"/>
      </xdr:nvSpPr>
      <xdr:spPr>
        <a:xfrm>
          <a:off x="3676650"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195</xdr:row>
      <xdr:rowOff>0</xdr:rowOff>
    </xdr:from>
    <xdr:ext cx="184731" cy="264560"/>
    <xdr:sp macro="" textlink="">
      <xdr:nvSpPr>
        <xdr:cNvPr id="4469" name="TekstniOkvir 1"/>
        <xdr:cNvSpPr txBox="1"/>
      </xdr:nvSpPr>
      <xdr:spPr>
        <a:xfrm>
          <a:off x="3676650"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195</xdr:row>
      <xdr:rowOff>0</xdr:rowOff>
    </xdr:from>
    <xdr:ext cx="184731" cy="264560"/>
    <xdr:sp macro="" textlink="">
      <xdr:nvSpPr>
        <xdr:cNvPr id="4470" name="TekstniOkvir 1"/>
        <xdr:cNvSpPr txBox="1"/>
      </xdr:nvSpPr>
      <xdr:spPr>
        <a:xfrm>
          <a:off x="3676650"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195</xdr:row>
      <xdr:rowOff>0</xdr:rowOff>
    </xdr:from>
    <xdr:ext cx="184731" cy="264560"/>
    <xdr:sp macro="" textlink="">
      <xdr:nvSpPr>
        <xdr:cNvPr id="4471" name="TekstniOkvir 1"/>
        <xdr:cNvSpPr txBox="1"/>
      </xdr:nvSpPr>
      <xdr:spPr>
        <a:xfrm>
          <a:off x="3676650"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195</xdr:row>
      <xdr:rowOff>0</xdr:rowOff>
    </xdr:from>
    <xdr:ext cx="184731" cy="264560"/>
    <xdr:sp macro="" textlink="">
      <xdr:nvSpPr>
        <xdr:cNvPr id="4472" name="TekstniOkvir 1"/>
        <xdr:cNvSpPr txBox="1"/>
      </xdr:nvSpPr>
      <xdr:spPr>
        <a:xfrm>
          <a:off x="3676650"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195</xdr:row>
      <xdr:rowOff>0</xdr:rowOff>
    </xdr:from>
    <xdr:ext cx="184731" cy="264560"/>
    <xdr:sp macro="" textlink="">
      <xdr:nvSpPr>
        <xdr:cNvPr id="4473" name="TekstniOkvir 1"/>
        <xdr:cNvSpPr txBox="1"/>
      </xdr:nvSpPr>
      <xdr:spPr>
        <a:xfrm>
          <a:off x="3676650"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195</xdr:row>
      <xdr:rowOff>0</xdr:rowOff>
    </xdr:from>
    <xdr:ext cx="184731" cy="264560"/>
    <xdr:sp macro="" textlink="">
      <xdr:nvSpPr>
        <xdr:cNvPr id="4474" name="TekstniOkvir 1"/>
        <xdr:cNvSpPr txBox="1"/>
      </xdr:nvSpPr>
      <xdr:spPr>
        <a:xfrm>
          <a:off x="3676650"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195</xdr:row>
      <xdr:rowOff>0</xdr:rowOff>
    </xdr:from>
    <xdr:ext cx="184731" cy="264560"/>
    <xdr:sp macro="" textlink="">
      <xdr:nvSpPr>
        <xdr:cNvPr id="4475" name="TekstniOkvir 1"/>
        <xdr:cNvSpPr txBox="1"/>
      </xdr:nvSpPr>
      <xdr:spPr>
        <a:xfrm>
          <a:off x="3676650"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195</xdr:row>
      <xdr:rowOff>0</xdr:rowOff>
    </xdr:from>
    <xdr:ext cx="184731" cy="264560"/>
    <xdr:sp macro="" textlink="">
      <xdr:nvSpPr>
        <xdr:cNvPr id="4476" name="TekstniOkvir 1"/>
        <xdr:cNvSpPr txBox="1"/>
      </xdr:nvSpPr>
      <xdr:spPr>
        <a:xfrm>
          <a:off x="3676650"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195</xdr:row>
      <xdr:rowOff>0</xdr:rowOff>
    </xdr:from>
    <xdr:ext cx="184731" cy="264560"/>
    <xdr:sp macro="" textlink="">
      <xdr:nvSpPr>
        <xdr:cNvPr id="4477" name="TekstniOkvir 1"/>
        <xdr:cNvSpPr txBox="1"/>
      </xdr:nvSpPr>
      <xdr:spPr>
        <a:xfrm>
          <a:off x="3676650"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195</xdr:row>
      <xdr:rowOff>0</xdr:rowOff>
    </xdr:from>
    <xdr:ext cx="184731" cy="264560"/>
    <xdr:sp macro="" textlink="">
      <xdr:nvSpPr>
        <xdr:cNvPr id="4478" name="TekstniOkvir 1"/>
        <xdr:cNvSpPr txBox="1"/>
      </xdr:nvSpPr>
      <xdr:spPr>
        <a:xfrm>
          <a:off x="3676650"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195</xdr:row>
      <xdr:rowOff>0</xdr:rowOff>
    </xdr:from>
    <xdr:ext cx="184731" cy="264560"/>
    <xdr:sp macro="" textlink="">
      <xdr:nvSpPr>
        <xdr:cNvPr id="4479" name="TekstniOkvir 1"/>
        <xdr:cNvSpPr txBox="1"/>
      </xdr:nvSpPr>
      <xdr:spPr>
        <a:xfrm>
          <a:off x="3676650"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197</xdr:row>
      <xdr:rowOff>0</xdr:rowOff>
    </xdr:from>
    <xdr:ext cx="184731" cy="264560"/>
    <xdr:sp macro="" textlink="">
      <xdr:nvSpPr>
        <xdr:cNvPr id="4480" name="TekstniOkvir 1"/>
        <xdr:cNvSpPr txBox="1"/>
      </xdr:nvSpPr>
      <xdr:spPr>
        <a:xfrm>
          <a:off x="3676650" y="4827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197</xdr:row>
      <xdr:rowOff>0</xdr:rowOff>
    </xdr:from>
    <xdr:ext cx="184731" cy="264560"/>
    <xdr:sp macro="" textlink="">
      <xdr:nvSpPr>
        <xdr:cNvPr id="4481" name="TekstniOkvir 1"/>
        <xdr:cNvSpPr txBox="1"/>
      </xdr:nvSpPr>
      <xdr:spPr>
        <a:xfrm>
          <a:off x="3676650" y="4827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203</xdr:row>
      <xdr:rowOff>0</xdr:rowOff>
    </xdr:from>
    <xdr:ext cx="184731" cy="264560"/>
    <xdr:sp macro="" textlink="">
      <xdr:nvSpPr>
        <xdr:cNvPr id="4482" name="TekstniOkvir 1"/>
        <xdr:cNvSpPr txBox="1"/>
      </xdr:nvSpPr>
      <xdr:spPr>
        <a:xfrm>
          <a:off x="3676650"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203</xdr:row>
      <xdr:rowOff>0</xdr:rowOff>
    </xdr:from>
    <xdr:ext cx="184731" cy="264560"/>
    <xdr:sp macro="" textlink="">
      <xdr:nvSpPr>
        <xdr:cNvPr id="4483" name="TekstniOkvir 1"/>
        <xdr:cNvSpPr txBox="1"/>
      </xdr:nvSpPr>
      <xdr:spPr>
        <a:xfrm>
          <a:off x="3676650"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202</xdr:row>
      <xdr:rowOff>0</xdr:rowOff>
    </xdr:from>
    <xdr:ext cx="184731" cy="264560"/>
    <xdr:sp macro="" textlink="">
      <xdr:nvSpPr>
        <xdr:cNvPr id="4484" name="TekstniOkvir 1"/>
        <xdr:cNvSpPr txBox="1"/>
      </xdr:nvSpPr>
      <xdr:spPr>
        <a:xfrm>
          <a:off x="3676650" y="494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202</xdr:row>
      <xdr:rowOff>0</xdr:rowOff>
    </xdr:from>
    <xdr:ext cx="184731" cy="264560"/>
    <xdr:sp macro="" textlink="">
      <xdr:nvSpPr>
        <xdr:cNvPr id="4485" name="TekstniOkvir 1"/>
        <xdr:cNvSpPr txBox="1"/>
      </xdr:nvSpPr>
      <xdr:spPr>
        <a:xfrm>
          <a:off x="3676650" y="494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202</xdr:row>
      <xdr:rowOff>0</xdr:rowOff>
    </xdr:from>
    <xdr:ext cx="184731" cy="264560"/>
    <xdr:sp macro="" textlink="">
      <xdr:nvSpPr>
        <xdr:cNvPr id="4486" name="TekstniOkvir 1"/>
        <xdr:cNvSpPr txBox="1"/>
      </xdr:nvSpPr>
      <xdr:spPr>
        <a:xfrm>
          <a:off x="3676650" y="494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202</xdr:row>
      <xdr:rowOff>0</xdr:rowOff>
    </xdr:from>
    <xdr:ext cx="184731" cy="264560"/>
    <xdr:sp macro="" textlink="">
      <xdr:nvSpPr>
        <xdr:cNvPr id="4487" name="TekstniOkvir 1"/>
        <xdr:cNvSpPr txBox="1"/>
      </xdr:nvSpPr>
      <xdr:spPr>
        <a:xfrm>
          <a:off x="3676650" y="494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202</xdr:row>
      <xdr:rowOff>0</xdr:rowOff>
    </xdr:from>
    <xdr:ext cx="184731" cy="264560"/>
    <xdr:sp macro="" textlink="">
      <xdr:nvSpPr>
        <xdr:cNvPr id="4488" name="TekstniOkvir 1"/>
        <xdr:cNvSpPr txBox="1"/>
      </xdr:nvSpPr>
      <xdr:spPr>
        <a:xfrm>
          <a:off x="3676650" y="494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202</xdr:row>
      <xdr:rowOff>0</xdr:rowOff>
    </xdr:from>
    <xdr:ext cx="184731" cy="264560"/>
    <xdr:sp macro="" textlink="">
      <xdr:nvSpPr>
        <xdr:cNvPr id="4489" name="TekstniOkvir 1"/>
        <xdr:cNvSpPr txBox="1"/>
      </xdr:nvSpPr>
      <xdr:spPr>
        <a:xfrm>
          <a:off x="3676650" y="494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204</xdr:row>
      <xdr:rowOff>0</xdr:rowOff>
    </xdr:from>
    <xdr:ext cx="184731" cy="264560"/>
    <xdr:sp macro="" textlink="">
      <xdr:nvSpPr>
        <xdr:cNvPr id="4490" name="TekstniOkvir 1"/>
        <xdr:cNvSpPr txBox="1"/>
      </xdr:nvSpPr>
      <xdr:spPr>
        <a:xfrm>
          <a:off x="3676650" y="497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204</xdr:row>
      <xdr:rowOff>0</xdr:rowOff>
    </xdr:from>
    <xdr:ext cx="184731" cy="264560"/>
    <xdr:sp macro="" textlink="">
      <xdr:nvSpPr>
        <xdr:cNvPr id="4491" name="TekstniOkvir 1"/>
        <xdr:cNvSpPr txBox="1"/>
      </xdr:nvSpPr>
      <xdr:spPr>
        <a:xfrm>
          <a:off x="3676650" y="497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203</xdr:row>
      <xdr:rowOff>0</xdr:rowOff>
    </xdr:from>
    <xdr:ext cx="184731" cy="264560"/>
    <xdr:sp macro="" textlink="">
      <xdr:nvSpPr>
        <xdr:cNvPr id="4492" name="TekstniOkvir 1"/>
        <xdr:cNvSpPr txBox="1"/>
      </xdr:nvSpPr>
      <xdr:spPr>
        <a:xfrm>
          <a:off x="3676650"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203</xdr:row>
      <xdr:rowOff>0</xdr:rowOff>
    </xdr:from>
    <xdr:ext cx="184731" cy="264560"/>
    <xdr:sp macro="" textlink="">
      <xdr:nvSpPr>
        <xdr:cNvPr id="4493" name="TekstniOkvir 1"/>
        <xdr:cNvSpPr txBox="1"/>
      </xdr:nvSpPr>
      <xdr:spPr>
        <a:xfrm>
          <a:off x="3676650"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203</xdr:row>
      <xdr:rowOff>0</xdr:rowOff>
    </xdr:from>
    <xdr:ext cx="184731" cy="264560"/>
    <xdr:sp macro="" textlink="">
      <xdr:nvSpPr>
        <xdr:cNvPr id="4494" name="TekstniOkvir 1"/>
        <xdr:cNvSpPr txBox="1"/>
      </xdr:nvSpPr>
      <xdr:spPr>
        <a:xfrm>
          <a:off x="3676650"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203</xdr:row>
      <xdr:rowOff>0</xdr:rowOff>
    </xdr:from>
    <xdr:ext cx="184731" cy="264560"/>
    <xdr:sp macro="" textlink="">
      <xdr:nvSpPr>
        <xdr:cNvPr id="4495" name="TekstniOkvir 1"/>
        <xdr:cNvSpPr txBox="1"/>
      </xdr:nvSpPr>
      <xdr:spPr>
        <a:xfrm>
          <a:off x="3676650"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203</xdr:row>
      <xdr:rowOff>0</xdr:rowOff>
    </xdr:from>
    <xdr:ext cx="184731" cy="264560"/>
    <xdr:sp macro="" textlink="">
      <xdr:nvSpPr>
        <xdr:cNvPr id="4496" name="TekstniOkvir 1"/>
        <xdr:cNvSpPr txBox="1"/>
      </xdr:nvSpPr>
      <xdr:spPr>
        <a:xfrm>
          <a:off x="3676650"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203</xdr:row>
      <xdr:rowOff>0</xdr:rowOff>
    </xdr:from>
    <xdr:ext cx="184731" cy="264560"/>
    <xdr:sp macro="" textlink="">
      <xdr:nvSpPr>
        <xdr:cNvPr id="4497" name="TekstniOkvir 1"/>
        <xdr:cNvSpPr txBox="1"/>
      </xdr:nvSpPr>
      <xdr:spPr>
        <a:xfrm>
          <a:off x="3676650"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202</xdr:row>
      <xdr:rowOff>0</xdr:rowOff>
    </xdr:from>
    <xdr:ext cx="184731" cy="264560"/>
    <xdr:sp macro="" textlink="">
      <xdr:nvSpPr>
        <xdr:cNvPr id="4498" name="TekstniOkvir 1"/>
        <xdr:cNvSpPr txBox="1"/>
      </xdr:nvSpPr>
      <xdr:spPr>
        <a:xfrm>
          <a:off x="3676650" y="494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202</xdr:row>
      <xdr:rowOff>0</xdr:rowOff>
    </xdr:from>
    <xdr:ext cx="184731" cy="264560"/>
    <xdr:sp macro="" textlink="">
      <xdr:nvSpPr>
        <xdr:cNvPr id="4499" name="TekstniOkvir 1"/>
        <xdr:cNvSpPr txBox="1"/>
      </xdr:nvSpPr>
      <xdr:spPr>
        <a:xfrm>
          <a:off x="3676650" y="494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202</xdr:row>
      <xdr:rowOff>0</xdr:rowOff>
    </xdr:from>
    <xdr:ext cx="184731" cy="264560"/>
    <xdr:sp macro="" textlink="">
      <xdr:nvSpPr>
        <xdr:cNvPr id="4500" name="TekstniOkvir 1"/>
        <xdr:cNvSpPr txBox="1"/>
      </xdr:nvSpPr>
      <xdr:spPr>
        <a:xfrm>
          <a:off x="3676650" y="494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202</xdr:row>
      <xdr:rowOff>0</xdr:rowOff>
    </xdr:from>
    <xdr:ext cx="184731" cy="264560"/>
    <xdr:sp macro="" textlink="">
      <xdr:nvSpPr>
        <xdr:cNvPr id="4501" name="TekstniOkvir 1"/>
        <xdr:cNvSpPr txBox="1"/>
      </xdr:nvSpPr>
      <xdr:spPr>
        <a:xfrm>
          <a:off x="3676650" y="494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202</xdr:row>
      <xdr:rowOff>0</xdr:rowOff>
    </xdr:from>
    <xdr:ext cx="184731" cy="264560"/>
    <xdr:sp macro="" textlink="">
      <xdr:nvSpPr>
        <xdr:cNvPr id="4502" name="TekstniOkvir 1"/>
        <xdr:cNvSpPr txBox="1"/>
      </xdr:nvSpPr>
      <xdr:spPr>
        <a:xfrm>
          <a:off x="3676650" y="494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202</xdr:row>
      <xdr:rowOff>0</xdr:rowOff>
    </xdr:from>
    <xdr:ext cx="184731" cy="264560"/>
    <xdr:sp macro="" textlink="">
      <xdr:nvSpPr>
        <xdr:cNvPr id="4503" name="TekstniOkvir 1"/>
        <xdr:cNvSpPr txBox="1"/>
      </xdr:nvSpPr>
      <xdr:spPr>
        <a:xfrm>
          <a:off x="3676650" y="494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202</xdr:row>
      <xdr:rowOff>0</xdr:rowOff>
    </xdr:from>
    <xdr:ext cx="184731" cy="264560"/>
    <xdr:sp macro="" textlink="">
      <xdr:nvSpPr>
        <xdr:cNvPr id="4504" name="TekstniOkvir 1"/>
        <xdr:cNvSpPr txBox="1"/>
      </xdr:nvSpPr>
      <xdr:spPr>
        <a:xfrm>
          <a:off x="3676650" y="494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202</xdr:row>
      <xdr:rowOff>0</xdr:rowOff>
    </xdr:from>
    <xdr:ext cx="184731" cy="264560"/>
    <xdr:sp macro="" textlink="">
      <xdr:nvSpPr>
        <xdr:cNvPr id="4505" name="TekstniOkvir 1"/>
        <xdr:cNvSpPr txBox="1"/>
      </xdr:nvSpPr>
      <xdr:spPr>
        <a:xfrm>
          <a:off x="3676650" y="494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202</xdr:row>
      <xdr:rowOff>0</xdr:rowOff>
    </xdr:from>
    <xdr:ext cx="184731" cy="264560"/>
    <xdr:sp macro="" textlink="">
      <xdr:nvSpPr>
        <xdr:cNvPr id="4506" name="TekstniOkvir 1"/>
        <xdr:cNvSpPr txBox="1"/>
      </xdr:nvSpPr>
      <xdr:spPr>
        <a:xfrm>
          <a:off x="3676650" y="494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202</xdr:row>
      <xdr:rowOff>0</xdr:rowOff>
    </xdr:from>
    <xdr:ext cx="184731" cy="264560"/>
    <xdr:sp macro="" textlink="">
      <xdr:nvSpPr>
        <xdr:cNvPr id="4507" name="TekstniOkvir 1"/>
        <xdr:cNvSpPr txBox="1"/>
      </xdr:nvSpPr>
      <xdr:spPr>
        <a:xfrm>
          <a:off x="3676650" y="494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202</xdr:row>
      <xdr:rowOff>0</xdr:rowOff>
    </xdr:from>
    <xdr:ext cx="184731" cy="264560"/>
    <xdr:sp macro="" textlink="">
      <xdr:nvSpPr>
        <xdr:cNvPr id="4508" name="TekstniOkvir 1"/>
        <xdr:cNvSpPr txBox="1"/>
      </xdr:nvSpPr>
      <xdr:spPr>
        <a:xfrm>
          <a:off x="3676650" y="494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202</xdr:row>
      <xdr:rowOff>0</xdr:rowOff>
    </xdr:from>
    <xdr:ext cx="184731" cy="264560"/>
    <xdr:sp macro="" textlink="">
      <xdr:nvSpPr>
        <xdr:cNvPr id="4509" name="TekstniOkvir 1"/>
        <xdr:cNvSpPr txBox="1"/>
      </xdr:nvSpPr>
      <xdr:spPr>
        <a:xfrm>
          <a:off x="3676650" y="494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202</xdr:row>
      <xdr:rowOff>0</xdr:rowOff>
    </xdr:from>
    <xdr:ext cx="184731" cy="264560"/>
    <xdr:sp macro="" textlink="">
      <xdr:nvSpPr>
        <xdr:cNvPr id="4510" name="TekstniOkvir 1"/>
        <xdr:cNvSpPr txBox="1"/>
      </xdr:nvSpPr>
      <xdr:spPr>
        <a:xfrm>
          <a:off x="3676650" y="494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202</xdr:row>
      <xdr:rowOff>0</xdr:rowOff>
    </xdr:from>
    <xdr:ext cx="184731" cy="264560"/>
    <xdr:sp macro="" textlink="">
      <xdr:nvSpPr>
        <xdr:cNvPr id="4511" name="TekstniOkvir 1"/>
        <xdr:cNvSpPr txBox="1"/>
      </xdr:nvSpPr>
      <xdr:spPr>
        <a:xfrm>
          <a:off x="3676650" y="494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202</xdr:row>
      <xdr:rowOff>0</xdr:rowOff>
    </xdr:from>
    <xdr:ext cx="184731" cy="264560"/>
    <xdr:sp macro="" textlink="">
      <xdr:nvSpPr>
        <xdr:cNvPr id="4512" name="TekstniOkvir 1"/>
        <xdr:cNvSpPr txBox="1"/>
      </xdr:nvSpPr>
      <xdr:spPr>
        <a:xfrm>
          <a:off x="3676650" y="494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202</xdr:row>
      <xdr:rowOff>0</xdr:rowOff>
    </xdr:from>
    <xdr:ext cx="184731" cy="264560"/>
    <xdr:sp macro="" textlink="">
      <xdr:nvSpPr>
        <xdr:cNvPr id="4513" name="TekstniOkvir 1"/>
        <xdr:cNvSpPr txBox="1"/>
      </xdr:nvSpPr>
      <xdr:spPr>
        <a:xfrm>
          <a:off x="3676650" y="494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204</xdr:row>
      <xdr:rowOff>0</xdr:rowOff>
    </xdr:from>
    <xdr:ext cx="184731" cy="264560"/>
    <xdr:sp macro="" textlink="">
      <xdr:nvSpPr>
        <xdr:cNvPr id="4514" name="TekstniOkvir 1"/>
        <xdr:cNvSpPr txBox="1"/>
      </xdr:nvSpPr>
      <xdr:spPr>
        <a:xfrm>
          <a:off x="3676650" y="497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204</xdr:row>
      <xdr:rowOff>0</xdr:rowOff>
    </xdr:from>
    <xdr:ext cx="184731" cy="264560"/>
    <xdr:sp macro="" textlink="">
      <xdr:nvSpPr>
        <xdr:cNvPr id="4515" name="TekstniOkvir 1"/>
        <xdr:cNvSpPr txBox="1"/>
      </xdr:nvSpPr>
      <xdr:spPr>
        <a:xfrm>
          <a:off x="3676650" y="497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212</xdr:row>
      <xdr:rowOff>0</xdr:rowOff>
    </xdr:from>
    <xdr:ext cx="184731" cy="264560"/>
    <xdr:sp macro="" textlink="">
      <xdr:nvSpPr>
        <xdr:cNvPr id="4516" name="TekstniOkvir 1"/>
        <xdr:cNvSpPr txBox="1"/>
      </xdr:nvSpPr>
      <xdr:spPr>
        <a:xfrm>
          <a:off x="3676650" y="517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212</xdr:row>
      <xdr:rowOff>0</xdr:rowOff>
    </xdr:from>
    <xdr:ext cx="184731" cy="264560"/>
    <xdr:sp macro="" textlink="">
      <xdr:nvSpPr>
        <xdr:cNvPr id="4517" name="TekstniOkvir 1"/>
        <xdr:cNvSpPr txBox="1"/>
      </xdr:nvSpPr>
      <xdr:spPr>
        <a:xfrm>
          <a:off x="3676650" y="517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211</xdr:row>
      <xdr:rowOff>0</xdr:rowOff>
    </xdr:from>
    <xdr:ext cx="184731" cy="264560"/>
    <xdr:sp macro="" textlink="">
      <xdr:nvSpPr>
        <xdr:cNvPr id="4518" name="TekstniOkvir 1"/>
        <xdr:cNvSpPr txBox="1"/>
      </xdr:nvSpPr>
      <xdr:spPr>
        <a:xfrm>
          <a:off x="3676650" y="515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211</xdr:row>
      <xdr:rowOff>0</xdr:rowOff>
    </xdr:from>
    <xdr:ext cx="184731" cy="264560"/>
    <xdr:sp macro="" textlink="">
      <xdr:nvSpPr>
        <xdr:cNvPr id="4519" name="TekstniOkvir 1"/>
        <xdr:cNvSpPr txBox="1"/>
      </xdr:nvSpPr>
      <xdr:spPr>
        <a:xfrm>
          <a:off x="3676650" y="515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211</xdr:row>
      <xdr:rowOff>0</xdr:rowOff>
    </xdr:from>
    <xdr:ext cx="184731" cy="264560"/>
    <xdr:sp macro="" textlink="">
      <xdr:nvSpPr>
        <xdr:cNvPr id="4520" name="TekstniOkvir 1"/>
        <xdr:cNvSpPr txBox="1"/>
      </xdr:nvSpPr>
      <xdr:spPr>
        <a:xfrm>
          <a:off x="3676650" y="515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211</xdr:row>
      <xdr:rowOff>0</xdr:rowOff>
    </xdr:from>
    <xdr:ext cx="184731" cy="264560"/>
    <xdr:sp macro="" textlink="">
      <xdr:nvSpPr>
        <xdr:cNvPr id="4521" name="TekstniOkvir 1"/>
        <xdr:cNvSpPr txBox="1"/>
      </xdr:nvSpPr>
      <xdr:spPr>
        <a:xfrm>
          <a:off x="3676650" y="515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211</xdr:row>
      <xdr:rowOff>0</xdr:rowOff>
    </xdr:from>
    <xdr:ext cx="184731" cy="264560"/>
    <xdr:sp macro="" textlink="">
      <xdr:nvSpPr>
        <xdr:cNvPr id="4522" name="TekstniOkvir 1"/>
        <xdr:cNvSpPr txBox="1"/>
      </xdr:nvSpPr>
      <xdr:spPr>
        <a:xfrm>
          <a:off x="3676650" y="515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211</xdr:row>
      <xdr:rowOff>0</xdr:rowOff>
    </xdr:from>
    <xdr:ext cx="184731" cy="264560"/>
    <xdr:sp macro="" textlink="">
      <xdr:nvSpPr>
        <xdr:cNvPr id="4523" name="TekstniOkvir 1"/>
        <xdr:cNvSpPr txBox="1"/>
      </xdr:nvSpPr>
      <xdr:spPr>
        <a:xfrm>
          <a:off x="3676650" y="515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213</xdr:row>
      <xdr:rowOff>0</xdr:rowOff>
    </xdr:from>
    <xdr:ext cx="184731" cy="264560"/>
    <xdr:sp macro="" textlink="">
      <xdr:nvSpPr>
        <xdr:cNvPr id="4524" name="TekstniOkvir 1"/>
        <xdr:cNvSpPr txBox="1"/>
      </xdr:nvSpPr>
      <xdr:spPr>
        <a:xfrm>
          <a:off x="3676650" y="5184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213</xdr:row>
      <xdr:rowOff>0</xdr:rowOff>
    </xdr:from>
    <xdr:ext cx="184731" cy="264560"/>
    <xdr:sp macro="" textlink="">
      <xdr:nvSpPr>
        <xdr:cNvPr id="4525" name="TekstniOkvir 1"/>
        <xdr:cNvSpPr txBox="1"/>
      </xdr:nvSpPr>
      <xdr:spPr>
        <a:xfrm>
          <a:off x="3676650" y="5184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212</xdr:row>
      <xdr:rowOff>0</xdr:rowOff>
    </xdr:from>
    <xdr:ext cx="184731" cy="264560"/>
    <xdr:sp macro="" textlink="">
      <xdr:nvSpPr>
        <xdr:cNvPr id="4526" name="TekstniOkvir 1"/>
        <xdr:cNvSpPr txBox="1"/>
      </xdr:nvSpPr>
      <xdr:spPr>
        <a:xfrm>
          <a:off x="3676650" y="517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212</xdr:row>
      <xdr:rowOff>0</xdr:rowOff>
    </xdr:from>
    <xdr:ext cx="184731" cy="264560"/>
    <xdr:sp macro="" textlink="">
      <xdr:nvSpPr>
        <xdr:cNvPr id="4527" name="TekstniOkvir 1"/>
        <xdr:cNvSpPr txBox="1"/>
      </xdr:nvSpPr>
      <xdr:spPr>
        <a:xfrm>
          <a:off x="3676650" y="517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212</xdr:row>
      <xdr:rowOff>0</xdr:rowOff>
    </xdr:from>
    <xdr:ext cx="184731" cy="264560"/>
    <xdr:sp macro="" textlink="">
      <xdr:nvSpPr>
        <xdr:cNvPr id="4528" name="TekstniOkvir 1"/>
        <xdr:cNvSpPr txBox="1"/>
      </xdr:nvSpPr>
      <xdr:spPr>
        <a:xfrm>
          <a:off x="3676650" y="517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212</xdr:row>
      <xdr:rowOff>0</xdr:rowOff>
    </xdr:from>
    <xdr:ext cx="184731" cy="264560"/>
    <xdr:sp macro="" textlink="">
      <xdr:nvSpPr>
        <xdr:cNvPr id="4529" name="TekstniOkvir 1"/>
        <xdr:cNvSpPr txBox="1"/>
      </xdr:nvSpPr>
      <xdr:spPr>
        <a:xfrm>
          <a:off x="3676650" y="517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212</xdr:row>
      <xdr:rowOff>0</xdr:rowOff>
    </xdr:from>
    <xdr:ext cx="184731" cy="264560"/>
    <xdr:sp macro="" textlink="">
      <xdr:nvSpPr>
        <xdr:cNvPr id="4530" name="TekstniOkvir 1"/>
        <xdr:cNvSpPr txBox="1"/>
      </xdr:nvSpPr>
      <xdr:spPr>
        <a:xfrm>
          <a:off x="3676650" y="517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212</xdr:row>
      <xdr:rowOff>0</xdr:rowOff>
    </xdr:from>
    <xdr:ext cx="184731" cy="264560"/>
    <xdr:sp macro="" textlink="">
      <xdr:nvSpPr>
        <xdr:cNvPr id="4531" name="TekstniOkvir 1"/>
        <xdr:cNvSpPr txBox="1"/>
      </xdr:nvSpPr>
      <xdr:spPr>
        <a:xfrm>
          <a:off x="3676650" y="517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211</xdr:row>
      <xdr:rowOff>0</xdr:rowOff>
    </xdr:from>
    <xdr:ext cx="184731" cy="264560"/>
    <xdr:sp macro="" textlink="">
      <xdr:nvSpPr>
        <xdr:cNvPr id="4532" name="TekstniOkvir 1"/>
        <xdr:cNvSpPr txBox="1"/>
      </xdr:nvSpPr>
      <xdr:spPr>
        <a:xfrm>
          <a:off x="3676650" y="515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211</xdr:row>
      <xdr:rowOff>0</xdr:rowOff>
    </xdr:from>
    <xdr:ext cx="184731" cy="264560"/>
    <xdr:sp macro="" textlink="">
      <xdr:nvSpPr>
        <xdr:cNvPr id="4533" name="TekstniOkvir 1"/>
        <xdr:cNvSpPr txBox="1"/>
      </xdr:nvSpPr>
      <xdr:spPr>
        <a:xfrm>
          <a:off x="3676650" y="515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211</xdr:row>
      <xdr:rowOff>0</xdr:rowOff>
    </xdr:from>
    <xdr:ext cx="184731" cy="264560"/>
    <xdr:sp macro="" textlink="">
      <xdr:nvSpPr>
        <xdr:cNvPr id="4534" name="TekstniOkvir 1"/>
        <xdr:cNvSpPr txBox="1"/>
      </xdr:nvSpPr>
      <xdr:spPr>
        <a:xfrm>
          <a:off x="3676650" y="515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211</xdr:row>
      <xdr:rowOff>0</xdr:rowOff>
    </xdr:from>
    <xdr:ext cx="184731" cy="264560"/>
    <xdr:sp macro="" textlink="">
      <xdr:nvSpPr>
        <xdr:cNvPr id="4535" name="TekstniOkvir 1"/>
        <xdr:cNvSpPr txBox="1"/>
      </xdr:nvSpPr>
      <xdr:spPr>
        <a:xfrm>
          <a:off x="3676650" y="515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211</xdr:row>
      <xdr:rowOff>0</xdr:rowOff>
    </xdr:from>
    <xdr:ext cx="184731" cy="264560"/>
    <xdr:sp macro="" textlink="">
      <xdr:nvSpPr>
        <xdr:cNvPr id="4536" name="TekstniOkvir 1"/>
        <xdr:cNvSpPr txBox="1"/>
      </xdr:nvSpPr>
      <xdr:spPr>
        <a:xfrm>
          <a:off x="3676650" y="515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211</xdr:row>
      <xdr:rowOff>0</xdr:rowOff>
    </xdr:from>
    <xdr:ext cx="184731" cy="264560"/>
    <xdr:sp macro="" textlink="">
      <xdr:nvSpPr>
        <xdr:cNvPr id="4537" name="TekstniOkvir 1"/>
        <xdr:cNvSpPr txBox="1"/>
      </xdr:nvSpPr>
      <xdr:spPr>
        <a:xfrm>
          <a:off x="3676650" y="515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211</xdr:row>
      <xdr:rowOff>0</xdr:rowOff>
    </xdr:from>
    <xdr:ext cx="184731" cy="264560"/>
    <xdr:sp macro="" textlink="">
      <xdr:nvSpPr>
        <xdr:cNvPr id="4538" name="TekstniOkvir 1"/>
        <xdr:cNvSpPr txBox="1"/>
      </xdr:nvSpPr>
      <xdr:spPr>
        <a:xfrm>
          <a:off x="3676650" y="515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211</xdr:row>
      <xdr:rowOff>0</xdr:rowOff>
    </xdr:from>
    <xdr:ext cx="184731" cy="264560"/>
    <xdr:sp macro="" textlink="">
      <xdr:nvSpPr>
        <xdr:cNvPr id="4539" name="TekstniOkvir 1"/>
        <xdr:cNvSpPr txBox="1"/>
      </xdr:nvSpPr>
      <xdr:spPr>
        <a:xfrm>
          <a:off x="3676650" y="515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211</xdr:row>
      <xdr:rowOff>0</xdr:rowOff>
    </xdr:from>
    <xdr:ext cx="184731" cy="264560"/>
    <xdr:sp macro="" textlink="">
      <xdr:nvSpPr>
        <xdr:cNvPr id="4540" name="TekstniOkvir 1"/>
        <xdr:cNvSpPr txBox="1"/>
      </xdr:nvSpPr>
      <xdr:spPr>
        <a:xfrm>
          <a:off x="3676650" y="515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211</xdr:row>
      <xdr:rowOff>0</xdr:rowOff>
    </xdr:from>
    <xdr:ext cx="184731" cy="264560"/>
    <xdr:sp macro="" textlink="">
      <xdr:nvSpPr>
        <xdr:cNvPr id="4541" name="TekstniOkvir 1"/>
        <xdr:cNvSpPr txBox="1"/>
      </xdr:nvSpPr>
      <xdr:spPr>
        <a:xfrm>
          <a:off x="3676650" y="515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211</xdr:row>
      <xdr:rowOff>0</xdr:rowOff>
    </xdr:from>
    <xdr:ext cx="184731" cy="264560"/>
    <xdr:sp macro="" textlink="">
      <xdr:nvSpPr>
        <xdr:cNvPr id="4542" name="TekstniOkvir 1"/>
        <xdr:cNvSpPr txBox="1"/>
      </xdr:nvSpPr>
      <xdr:spPr>
        <a:xfrm>
          <a:off x="3676650" y="515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211</xdr:row>
      <xdr:rowOff>0</xdr:rowOff>
    </xdr:from>
    <xdr:ext cx="184731" cy="264560"/>
    <xdr:sp macro="" textlink="">
      <xdr:nvSpPr>
        <xdr:cNvPr id="4543" name="TekstniOkvir 1"/>
        <xdr:cNvSpPr txBox="1"/>
      </xdr:nvSpPr>
      <xdr:spPr>
        <a:xfrm>
          <a:off x="3676650" y="515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211</xdr:row>
      <xdr:rowOff>0</xdr:rowOff>
    </xdr:from>
    <xdr:ext cx="184731" cy="264560"/>
    <xdr:sp macro="" textlink="">
      <xdr:nvSpPr>
        <xdr:cNvPr id="4544" name="TekstniOkvir 1"/>
        <xdr:cNvSpPr txBox="1"/>
      </xdr:nvSpPr>
      <xdr:spPr>
        <a:xfrm>
          <a:off x="3676650" y="515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211</xdr:row>
      <xdr:rowOff>0</xdr:rowOff>
    </xdr:from>
    <xdr:ext cx="184731" cy="264560"/>
    <xdr:sp macro="" textlink="">
      <xdr:nvSpPr>
        <xdr:cNvPr id="4545" name="TekstniOkvir 1"/>
        <xdr:cNvSpPr txBox="1"/>
      </xdr:nvSpPr>
      <xdr:spPr>
        <a:xfrm>
          <a:off x="3676650" y="515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211</xdr:row>
      <xdr:rowOff>0</xdr:rowOff>
    </xdr:from>
    <xdr:ext cx="184731" cy="264560"/>
    <xdr:sp macro="" textlink="">
      <xdr:nvSpPr>
        <xdr:cNvPr id="4546" name="TekstniOkvir 1"/>
        <xdr:cNvSpPr txBox="1"/>
      </xdr:nvSpPr>
      <xdr:spPr>
        <a:xfrm>
          <a:off x="3676650" y="515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211</xdr:row>
      <xdr:rowOff>0</xdr:rowOff>
    </xdr:from>
    <xdr:ext cx="184731" cy="264560"/>
    <xdr:sp macro="" textlink="">
      <xdr:nvSpPr>
        <xdr:cNvPr id="4547" name="TekstniOkvir 1"/>
        <xdr:cNvSpPr txBox="1"/>
      </xdr:nvSpPr>
      <xdr:spPr>
        <a:xfrm>
          <a:off x="3676650" y="5155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213</xdr:row>
      <xdr:rowOff>0</xdr:rowOff>
    </xdr:from>
    <xdr:ext cx="184731" cy="264560"/>
    <xdr:sp macro="" textlink="">
      <xdr:nvSpPr>
        <xdr:cNvPr id="4548" name="TekstniOkvir 1"/>
        <xdr:cNvSpPr txBox="1"/>
      </xdr:nvSpPr>
      <xdr:spPr>
        <a:xfrm>
          <a:off x="3676650" y="5184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213</xdr:row>
      <xdr:rowOff>0</xdr:rowOff>
    </xdr:from>
    <xdr:ext cx="184731" cy="264560"/>
    <xdr:sp macro="" textlink="">
      <xdr:nvSpPr>
        <xdr:cNvPr id="4549" name="TekstniOkvir 1"/>
        <xdr:cNvSpPr txBox="1"/>
      </xdr:nvSpPr>
      <xdr:spPr>
        <a:xfrm>
          <a:off x="3676650" y="5184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55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55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55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55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55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55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55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55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55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55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56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56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56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56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56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56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56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56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56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56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57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57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57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57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57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57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57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57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57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57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58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58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58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58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58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58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58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58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58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58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59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59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59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59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59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59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59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59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59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59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0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0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0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0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0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0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0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0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0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0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1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1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1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1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1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1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1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1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1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1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2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2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2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2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2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2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2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2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2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2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3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3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3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3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3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3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3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3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3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3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4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4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4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4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4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4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4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4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4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4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5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5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5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5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5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5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5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5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5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5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6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6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6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6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6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6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6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6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6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6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7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7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7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7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7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7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7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7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7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7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8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8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8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8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8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8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8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8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8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8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9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9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9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9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9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9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9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9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9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69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0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0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0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0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0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0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0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0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0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0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1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1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1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1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1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1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1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1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1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1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2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2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2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2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10</xdr:row>
      <xdr:rowOff>0</xdr:rowOff>
    </xdr:from>
    <xdr:ext cx="184731" cy="264560"/>
    <xdr:sp macro="" textlink="">
      <xdr:nvSpPr>
        <xdr:cNvPr id="4724" name="TekstniOkvir 1"/>
        <xdr:cNvSpPr txBox="1"/>
      </xdr:nvSpPr>
      <xdr:spPr>
        <a:xfrm>
          <a:off x="1628775"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10</xdr:row>
      <xdr:rowOff>0</xdr:rowOff>
    </xdr:from>
    <xdr:ext cx="184731" cy="264560"/>
    <xdr:sp macro="" textlink="">
      <xdr:nvSpPr>
        <xdr:cNvPr id="4725" name="TekstniOkvir 1"/>
        <xdr:cNvSpPr txBox="1"/>
      </xdr:nvSpPr>
      <xdr:spPr>
        <a:xfrm>
          <a:off x="1628775"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2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2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2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2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3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3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3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3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3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3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3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3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3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3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4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4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4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4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4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4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4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4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4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4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5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5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5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5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5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5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5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5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5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5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6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6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6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6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6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6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6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6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6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6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7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7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7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7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7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7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7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7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7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7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8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8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8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8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84"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85"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8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8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8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8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9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9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9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479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253</xdr:row>
      <xdr:rowOff>0</xdr:rowOff>
    </xdr:from>
    <xdr:ext cx="184731" cy="264560"/>
    <xdr:sp macro="" textlink="">
      <xdr:nvSpPr>
        <xdr:cNvPr id="4794" name="TekstniOkvir 1"/>
        <xdr:cNvSpPr txBox="1"/>
      </xdr:nvSpPr>
      <xdr:spPr>
        <a:xfrm>
          <a:off x="3676650"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253</xdr:row>
      <xdr:rowOff>0</xdr:rowOff>
    </xdr:from>
    <xdr:ext cx="184731" cy="264560"/>
    <xdr:sp macro="" textlink="">
      <xdr:nvSpPr>
        <xdr:cNvPr id="4795" name="TekstniOkvir 1"/>
        <xdr:cNvSpPr txBox="1"/>
      </xdr:nvSpPr>
      <xdr:spPr>
        <a:xfrm>
          <a:off x="3676650"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253</xdr:row>
      <xdr:rowOff>0</xdr:rowOff>
    </xdr:from>
    <xdr:ext cx="184731" cy="264560"/>
    <xdr:sp macro="" textlink="">
      <xdr:nvSpPr>
        <xdr:cNvPr id="4796" name="TekstniOkvir 1"/>
        <xdr:cNvSpPr txBox="1"/>
      </xdr:nvSpPr>
      <xdr:spPr>
        <a:xfrm>
          <a:off x="3676650"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253</xdr:row>
      <xdr:rowOff>0</xdr:rowOff>
    </xdr:from>
    <xdr:ext cx="184731" cy="264560"/>
    <xdr:sp macro="" textlink="">
      <xdr:nvSpPr>
        <xdr:cNvPr id="4797" name="TekstniOkvir 1"/>
        <xdr:cNvSpPr txBox="1"/>
      </xdr:nvSpPr>
      <xdr:spPr>
        <a:xfrm>
          <a:off x="3676650"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254</xdr:row>
      <xdr:rowOff>0</xdr:rowOff>
    </xdr:from>
    <xdr:ext cx="184731" cy="264560"/>
    <xdr:sp macro="" textlink="">
      <xdr:nvSpPr>
        <xdr:cNvPr id="4798" name="TekstniOkvir 1"/>
        <xdr:cNvSpPr txBox="1"/>
      </xdr:nvSpPr>
      <xdr:spPr>
        <a:xfrm>
          <a:off x="3676650" y="6277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254</xdr:row>
      <xdr:rowOff>0</xdr:rowOff>
    </xdr:from>
    <xdr:ext cx="184731" cy="264560"/>
    <xdr:sp macro="" textlink="">
      <xdr:nvSpPr>
        <xdr:cNvPr id="4799" name="TekstniOkvir 1"/>
        <xdr:cNvSpPr txBox="1"/>
      </xdr:nvSpPr>
      <xdr:spPr>
        <a:xfrm>
          <a:off x="3676650" y="6277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253</xdr:row>
      <xdr:rowOff>0</xdr:rowOff>
    </xdr:from>
    <xdr:ext cx="184731" cy="264560"/>
    <xdr:sp macro="" textlink="">
      <xdr:nvSpPr>
        <xdr:cNvPr id="4800" name="TekstniOkvir 1"/>
        <xdr:cNvSpPr txBox="1"/>
      </xdr:nvSpPr>
      <xdr:spPr>
        <a:xfrm>
          <a:off x="3676650"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253</xdr:row>
      <xdr:rowOff>0</xdr:rowOff>
    </xdr:from>
    <xdr:ext cx="184731" cy="264560"/>
    <xdr:sp macro="" textlink="">
      <xdr:nvSpPr>
        <xdr:cNvPr id="4801" name="TekstniOkvir 1"/>
        <xdr:cNvSpPr txBox="1"/>
      </xdr:nvSpPr>
      <xdr:spPr>
        <a:xfrm>
          <a:off x="3676650"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253</xdr:row>
      <xdr:rowOff>0</xdr:rowOff>
    </xdr:from>
    <xdr:ext cx="184731" cy="264560"/>
    <xdr:sp macro="" textlink="">
      <xdr:nvSpPr>
        <xdr:cNvPr id="4802" name="TekstniOkvir 1"/>
        <xdr:cNvSpPr txBox="1"/>
      </xdr:nvSpPr>
      <xdr:spPr>
        <a:xfrm>
          <a:off x="3676650"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253</xdr:row>
      <xdr:rowOff>0</xdr:rowOff>
    </xdr:from>
    <xdr:ext cx="184731" cy="264560"/>
    <xdr:sp macro="" textlink="">
      <xdr:nvSpPr>
        <xdr:cNvPr id="4803" name="TekstniOkvir 1"/>
        <xdr:cNvSpPr txBox="1"/>
      </xdr:nvSpPr>
      <xdr:spPr>
        <a:xfrm>
          <a:off x="3676650"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253</xdr:row>
      <xdr:rowOff>0</xdr:rowOff>
    </xdr:from>
    <xdr:ext cx="184731" cy="264560"/>
    <xdr:sp macro="" textlink="">
      <xdr:nvSpPr>
        <xdr:cNvPr id="4804" name="TekstniOkvir 1"/>
        <xdr:cNvSpPr txBox="1"/>
      </xdr:nvSpPr>
      <xdr:spPr>
        <a:xfrm>
          <a:off x="3676650"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253</xdr:row>
      <xdr:rowOff>0</xdr:rowOff>
    </xdr:from>
    <xdr:ext cx="184731" cy="264560"/>
    <xdr:sp macro="" textlink="">
      <xdr:nvSpPr>
        <xdr:cNvPr id="4805" name="TekstniOkvir 1"/>
        <xdr:cNvSpPr txBox="1"/>
      </xdr:nvSpPr>
      <xdr:spPr>
        <a:xfrm>
          <a:off x="3676650"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255</xdr:row>
      <xdr:rowOff>0</xdr:rowOff>
    </xdr:from>
    <xdr:ext cx="184731" cy="264560"/>
    <xdr:sp macro="" textlink="">
      <xdr:nvSpPr>
        <xdr:cNvPr id="4806" name="TekstniOkvir 1"/>
        <xdr:cNvSpPr txBox="1"/>
      </xdr:nvSpPr>
      <xdr:spPr>
        <a:xfrm>
          <a:off x="3676650" y="6292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255</xdr:row>
      <xdr:rowOff>0</xdr:rowOff>
    </xdr:from>
    <xdr:ext cx="184731" cy="264560"/>
    <xdr:sp macro="" textlink="">
      <xdr:nvSpPr>
        <xdr:cNvPr id="4807" name="TekstniOkvir 1"/>
        <xdr:cNvSpPr txBox="1"/>
      </xdr:nvSpPr>
      <xdr:spPr>
        <a:xfrm>
          <a:off x="3676650" y="6292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254</xdr:row>
      <xdr:rowOff>0</xdr:rowOff>
    </xdr:from>
    <xdr:ext cx="184731" cy="264560"/>
    <xdr:sp macro="" textlink="">
      <xdr:nvSpPr>
        <xdr:cNvPr id="4808" name="TekstniOkvir 1"/>
        <xdr:cNvSpPr txBox="1"/>
      </xdr:nvSpPr>
      <xdr:spPr>
        <a:xfrm>
          <a:off x="3676650" y="6277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254</xdr:row>
      <xdr:rowOff>0</xdr:rowOff>
    </xdr:from>
    <xdr:ext cx="184731" cy="264560"/>
    <xdr:sp macro="" textlink="">
      <xdr:nvSpPr>
        <xdr:cNvPr id="4809" name="TekstniOkvir 1"/>
        <xdr:cNvSpPr txBox="1"/>
      </xdr:nvSpPr>
      <xdr:spPr>
        <a:xfrm>
          <a:off x="3676650" y="6277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254</xdr:row>
      <xdr:rowOff>0</xdr:rowOff>
    </xdr:from>
    <xdr:ext cx="184731" cy="264560"/>
    <xdr:sp macro="" textlink="">
      <xdr:nvSpPr>
        <xdr:cNvPr id="4810" name="TekstniOkvir 1"/>
        <xdr:cNvSpPr txBox="1"/>
      </xdr:nvSpPr>
      <xdr:spPr>
        <a:xfrm>
          <a:off x="3676650" y="6277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254</xdr:row>
      <xdr:rowOff>0</xdr:rowOff>
    </xdr:from>
    <xdr:ext cx="184731" cy="264560"/>
    <xdr:sp macro="" textlink="">
      <xdr:nvSpPr>
        <xdr:cNvPr id="4811" name="TekstniOkvir 1"/>
        <xdr:cNvSpPr txBox="1"/>
      </xdr:nvSpPr>
      <xdr:spPr>
        <a:xfrm>
          <a:off x="3676650" y="6277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254</xdr:row>
      <xdr:rowOff>0</xdr:rowOff>
    </xdr:from>
    <xdr:ext cx="184731" cy="264560"/>
    <xdr:sp macro="" textlink="">
      <xdr:nvSpPr>
        <xdr:cNvPr id="4812" name="TekstniOkvir 1"/>
        <xdr:cNvSpPr txBox="1"/>
      </xdr:nvSpPr>
      <xdr:spPr>
        <a:xfrm>
          <a:off x="3676650" y="6277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254</xdr:row>
      <xdr:rowOff>0</xdr:rowOff>
    </xdr:from>
    <xdr:ext cx="184731" cy="264560"/>
    <xdr:sp macro="" textlink="">
      <xdr:nvSpPr>
        <xdr:cNvPr id="4813" name="TekstniOkvir 1"/>
        <xdr:cNvSpPr txBox="1"/>
      </xdr:nvSpPr>
      <xdr:spPr>
        <a:xfrm>
          <a:off x="3676650" y="6277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253</xdr:row>
      <xdr:rowOff>0</xdr:rowOff>
    </xdr:from>
    <xdr:ext cx="184731" cy="264560"/>
    <xdr:sp macro="" textlink="">
      <xdr:nvSpPr>
        <xdr:cNvPr id="4814" name="TekstniOkvir 1"/>
        <xdr:cNvSpPr txBox="1"/>
      </xdr:nvSpPr>
      <xdr:spPr>
        <a:xfrm>
          <a:off x="3676650"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253</xdr:row>
      <xdr:rowOff>0</xdr:rowOff>
    </xdr:from>
    <xdr:ext cx="184731" cy="264560"/>
    <xdr:sp macro="" textlink="">
      <xdr:nvSpPr>
        <xdr:cNvPr id="4815" name="TekstniOkvir 1"/>
        <xdr:cNvSpPr txBox="1"/>
      </xdr:nvSpPr>
      <xdr:spPr>
        <a:xfrm>
          <a:off x="3676650"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253</xdr:row>
      <xdr:rowOff>0</xdr:rowOff>
    </xdr:from>
    <xdr:ext cx="184731" cy="264560"/>
    <xdr:sp macro="" textlink="">
      <xdr:nvSpPr>
        <xdr:cNvPr id="4816" name="TekstniOkvir 1"/>
        <xdr:cNvSpPr txBox="1"/>
      </xdr:nvSpPr>
      <xdr:spPr>
        <a:xfrm>
          <a:off x="3676650"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253</xdr:row>
      <xdr:rowOff>0</xdr:rowOff>
    </xdr:from>
    <xdr:ext cx="184731" cy="264560"/>
    <xdr:sp macro="" textlink="">
      <xdr:nvSpPr>
        <xdr:cNvPr id="4817" name="TekstniOkvir 1"/>
        <xdr:cNvSpPr txBox="1"/>
      </xdr:nvSpPr>
      <xdr:spPr>
        <a:xfrm>
          <a:off x="3676650"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253</xdr:row>
      <xdr:rowOff>0</xdr:rowOff>
    </xdr:from>
    <xdr:ext cx="184731" cy="264560"/>
    <xdr:sp macro="" textlink="">
      <xdr:nvSpPr>
        <xdr:cNvPr id="4818" name="TekstniOkvir 1"/>
        <xdr:cNvSpPr txBox="1"/>
      </xdr:nvSpPr>
      <xdr:spPr>
        <a:xfrm>
          <a:off x="3676650"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253</xdr:row>
      <xdr:rowOff>0</xdr:rowOff>
    </xdr:from>
    <xdr:ext cx="184731" cy="264560"/>
    <xdr:sp macro="" textlink="">
      <xdr:nvSpPr>
        <xdr:cNvPr id="4819" name="TekstniOkvir 1"/>
        <xdr:cNvSpPr txBox="1"/>
      </xdr:nvSpPr>
      <xdr:spPr>
        <a:xfrm>
          <a:off x="3676650"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253</xdr:row>
      <xdr:rowOff>0</xdr:rowOff>
    </xdr:from>
    <xdr:ext cx="184731" cy="264560"/>
    <xdr:sp macro="" textlink="">
      <xdr:nvSpPr>
        <xdr:cNvPr id="4820" name="TekstniOkvir 1"/>
        <xdr:cNvSpPr txBox="1"/>
      </xdr:nvSpPr>
      <xdr:spPr>
        <a:xfrm>
          <a:off x="3676650"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253</xdr:row>
      <xdr:rowOff>0</xdr:rowOff>
    </xdr:from>
    <xdr:ext cx="184731" cy="264560"/>
    <xdr:sp macro="" textlink="">
      <xdr:nvSpPr>
        <xdr:cNvPr id="4821" name="TekstniOkvir 1"/>
        <xdr:cNvSpPr txBox="1"/>
      </xdr:nvSpPr>
      <xdr:spPr>
        <a:xfrm>
          <a:off x="3676650"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253</xdr:row>
      <xdr:rowOff>0</xdr:rowOff>
    </xdr:from>
    <xdr:ext cx="184731" cy="264560"/>
    <xdr:sp macro="" textlink="">
      <xdr:nvSpPr>
        <xdr:cNvPr id="4822" name="TekstniOkvir 1"/>
        <xdr:cNvSpPr txBox="1"/>
      </xdr:nvSpPr>
      <xdr:spPr>
        <a:xfrm>
          <a:off x="3676650"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253</xdr:row>
      <xdr:rowOff>0</xdr:rowOff>
    </xdr:from>
    <xdr:ext cx="184731" cy="264560"/>
    <xdr:sp macro="" textlink="">
      <xdr:nvSpPr>
        <xdr:cNvPr id="4823" name="TekstniOkvir 1"/>
        <xdr:cNvSpPr txBox="1"/>
      </xdr:nvSpPr>
      <xdr:spPr>
        <a:xfrm>
          <a:off x="3676650"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253</xdr:row>
      <xdr:rowOff>0</xdr:rowOff>
    </xdr:from>
    <xdr:ext cx="184731" cy="264560"/>
    <xdr:sp macro="" textlink="">
      <xdr:nvSpPr>
        <xdr:cNvPr id="4824" name="TekstniOkvir 1"/>
        <xdr:cNvSpPr txBox="1"/>
      </xdr:nvSpPr>
      <xdr:spPr>
        <a:xfrm>
          <a:off x="3676650"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253</xdr:row>
      <xdr:rowOff>0</xdr:rowOff>
    </xdr:from>
    <xdr:ext cx="184731" cy="264560"/>
    <xdr:sp macro="" textlink="">
      <xdr:nvSpPr>
        <xdr:cNvPr id="4825" name="TekstniOkvir 1"/>
        <xdr:cNvSpPr txBox="1"/>
      </xdr:nvSpPr>
      <xdr:spPr>
        <a:xfrm>
          <a:off x="3676650"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253</xdr:row>
      <xdr:rowOff>0</xdr:rowOff>
    </xdr:from>
    <xdr:ext cx="184731" cy="264560"/>
    <xdr:sp macro="" textlink="">
      <xdr:nvSpPr>
        <xdr:cNvPr id="4826" name="TekstniOkvir 1"/>
        <xdr:cNvSpPr txBox="1"/>
      </xdr:nvSpPr>
      <xdr:spPr>
        <a:xfrm>
          <a:off x="3676650"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253</xdr:row>
      <xdr:rowOff>0</xdr:rowOff>
    </xdr:from>
    <xdr:ext cx="184731" cy="264560"/>
    <xdr:sp macro="" textlink="">
      <xdr:nvSpPr>
        <xdr:cNvPr id="4827" name="TekstniOkvir 1"/>
        <xdr:cNvSpPr txBox="1"/>
      </xdr:nvSpPr>
      <xdr:spPr>
        <a:xfrm>
          <a:off x="3676650"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253</xdr:row>
      <xdr:rowOff>0</xdr:rowOff>
    </xdr:from>
    <xdr:ext cx="184731" cy="264560"/>
    <xdr:sp macro="" textlink="">
      <xdr:nvSpPr>
        <xdr:cNvPr id="4828" name="TekstniOkvir 1"/>
        <xdr:cNvSpPr txBox="1"/>
      </xdr:nvSpPr>
      <xdr:spPr>
        <a:xfrm>
          <a:off x="3676650"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253</xdr:row>
      <xdr:rowOff>0</xdr:rowOff>
    </xdr:from>
    <xdr:ext cx="184731" cy="264560"/>
    <xdr:sp macro="" textlink="">
      <xdr:nvSpPr>
        <xdr:cNvPr id="4829" name="TekstniOkvir 1"/>
        <xdr:cNvSpPr txBox="1"/>
      </xdr:nvSpPr>
      <xdr:spPr>
        <a:xfrm>
          <a:off x="3676650"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255</xdr:row>
      <xdr:rowOff>0</xdr:rowOff>
    </xdr:from>
    <xdr:ext cx="184731" cy="264560"/>
    <xdr:sp macro="" textlink="">
      <xdr:nvSpPr>
        <xdr:cNvPr id="4830" name="TekstniOkvir 1"/>
        <xdr:cNvSpPr txBox="1"/>
      </xdr:nvSpPr>
      <xdr:spPr>
        <a:xfrm>
          <a:off x="3676650" y="6292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255</xdr:row>
      <xdr:rowOff>0</xdr:rowOff>
    </xdr:from>
    <xdr:ext cx="184731" cy="264560"/>
    <xdr:sp macro="" textlink="">
      <xdr:nvSpPr>
        <xdr:cNvPr id="4831" name="TekstniOkvir 1"/>
        <xdr:cNvSpPr txBox="1"/>
      </xdr:nvSpPr>
      <xdr:spPr>
        <a:xfrm>
          <a:off x="3676650" y="6292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277</xdr:row>
      <xdr:rowOff>0</xdr:rowOff>
    </xdr:from>
    <xdr:ext cx="184731" cy="264560"/>
    <xdr:sp macro="" textlink="">
      <xdr:nvSpPr>
        <xdr:cNvPr id="4832" name="TekstniOkvir 1"/>
        <xdr:cNvSpPr txBox="1"/>
      </xdr:nvSpPr>
      <xdr:spPr>
        <a:xfrm>
          <a:off x="3676650" y="681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277</xdr:row>
      <xdr:rowOff>0</xdr:rowOff>
    </xdr:from>
    <xdr:ext cx="184731" cy="264560"/>
    <xdr:sp macro="" textlink="">
      <xdr:nvSpPr>
        <xdr:cNvPr id="4833" name="TekstniOkvir 1"/>
        <xdr:cNvSpPr txBox="1"/>
      </xdr:nvSpPr>
      <xdr:spPr>
        <a:xfrm>
          <a:off x="3676650" y="681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277</xdr:row>
      <xdr:rowOff>0</xdr:rowOff>
    </xdr:from>
    <xdr:ext cx="184731" cy="264560"/>
    <xdr:sp macro="" textlink="">
      <xdr:nvSpPr>
        <xdr:cNvPr id="4834" name="TekstniOkvir 1"/>
        <xdr:cNvSpPr txBox="1"/>
      </xdr:nvSpPr>
      <xdr:spPr>
        <a:xfrm>
          <a:off x="3676650" y="681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277</xdr:row>
      <xdr:rowOff>0</xdr:rowOff>
    </xdr:from>
    <xdr:ext cx="184731" cy="264560"/>
    <xdr:sp macro="" textlink="">
      <xdr:nvSpPr>
        <xdr:cNvPr id="4835" name="TekstniOkvir 1"/>
        <xdr:cNvSpPr txBox="1"/>
      </xdr:nvSpPr>
      <xdr:spPr>
        <a:xfrm>
          <a:off x="3676650" y="681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279</xdr:row>
      <xdr:rowOff>0</xdr:rowOff>
    </xdr:from>
    <xdr:ext cx="184731" cy="264560"/>
    <xdr:sp macro="" textlink="">
      <xdr:nvSpPr>
        <xdr:cNvPr id="4836" name="TekstniOkvir 1"/>
        <xdr:cNvSpPr txBox="1"/>
      </xdr:nvSpPr>
      <xdr:spPr>
        <a:xfrm>
          <a:off x="367665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279</xdr:row>
      <xdr:rowOff>0</xdr:rowOff>
    </xdr:from>
    <xdr:ext cx="184731" cy="264560"/>
    <xdr:sp macro="" textlink="">
      <xdr:nvSpPr>
        <xdr:cNvPr id="4837" name="TekstniOkvir 1"/>
        <xdr:cNvSpPr txBox="1"/>
      </xdr:nvSpPr>
      <xdr:spPr>
        <a:xfrm>
          <a:off x="367665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278</xdr:row>
      <xdr:rowOff>0</xdr:rowOff>
    </xdr:from>
    <xdr:ext cx="184731" cy="264560"/>
    <xdr:sp macro="" textlink="">
      <xdr:nvSpPr>
        <xdr:cNvPr id="4838" name="TekstniOkvir 1"/>
        <xdr:cNvSpPr txBox="1"/>
      </xdr:nvSpPr>
      <xdr:spPr>
        <a:xfrm>
          <a:off x="3676650" y="682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278</xdr:row>
      <xdr:rowOff>0</xdr:rowOff>
    </xdr:from>
    <xdr:ext cx="184731" cy="264560"/>
    <xdr:sp macro="" textlink="">
      <xdr:nvSpPr>
        <xdr:cNvPr id="4839" name="TekstniOkvir 1"/>
        <xdr:cNvSpPr txBox="1"/>
      </xdr:nvSpPr>
      <xdr:spPr>
        <a:xfrm>
          <a:off x="3676650" y="682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278</xdr:row>
      <xdr:rowOff>0</xdr:rowOff>
    </xdr:from>
    <xdr:ext cx="184731" cy="264560"/>
    <xdr:sp macro="" textlink="">
      <xdr:nvSpPr>
        <xdr:cNvPr id="4840" name="TekstniOkvir 1"/>
        <xdr:cNvSpPr txBox="1"/>
      </xdr:nvSpPr>
      <xdr:spPr>
        <a:xfrm>
          <a:off x="3676650" y="682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278</xdr:row>
      <xdr:rowOff>0</xdr:rowOff>
    </xdr:from>
    <xdr:ext cx="184731" cy="264560"/>
    <xdr:sp macro="" textlink="">
      <xdr:nvSpPr>
        <xdr:cNvPr id="4841" name="TekstniOkvir 1"/>
        <xdr:cNvSpPr txBox="1"/>
      </xdr:nvSpPr>
      <xdr:spPr>
        <a:xfrm>
          <a:off x="3676650" y="682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278</xdr:row>
      <xdr:rowOff>0</xdr:rowOff>
    </xdr:from>
    <xdr:ext cx="184731" cy="264560"/>
    <xdr:sp macro="" textlink="">
      <xdr:nvSpPr>
        <xdr:cNvPr id="4842" name="TekstniOkvir 1"/>
        <xdr:cNvSpPr txBox="1"/>
      </xdr:nvSpPr>
      <xdr:spPr>
        <a:xfrm>
          <a:off x="3676650" y="682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278</xdr:row>
      <xdr:rowOff>0</xdr:rowOff>
    </xdr:from>
    <xdr:ext cx="184731" cy="264560"/>
    <xdr:sp macro="" textlink="">
      <xdr:nvSpPr>
        <xdr:cNvPr id="4843" name="TekstniOkvir 1"/>
        <xdr:cNvSpPr txBox="1"/>
      </xdr:nvSpPr>
      <xdr:spPr>
        <a:xfrm>
          <a:off x="3676650" y="682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280</xdr:row>
      <xdr:rowOff>0</xdr:rowOff>
    </xdr:from>
    <xdr:ext cx="184731" cy="264560"/>
    <xdr:sp macro="" textlink="">
      <xdr:nvSpPr>
        <xdr:cNvPr id="4844" name="TekstniOkvir 1"/>
        <xdr:cNvSpPr txBox="1"/>
      </xdr:nvSpPr>
      <xdr:spPr>
        <a:xfrm>
          <a:off x="3676650" y="6854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280</xdr:row>
      <xdr:rowOff>0</xdr:rowOff>
    </xdr:from>
    <xdr:ext cx="184731" cy="264560"/>
    <xdr:sp macro="" textlink="">
      <xdr:nvSpPr>
        <xdr:cNvPr id="4845" name="TekstniOkvir 1"/>
        <xdr:cNvSpPr txBox="1"/>
      </xdr:nvSpPr>
      <xdr:spPr>
        <a:xfrm>
          <a:off x="3676650" y="6854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279</xdr:row>
      <xdr:rowOff>0</xdr:rowOff>
    </xdr:from>
    <xdr:ext cx="184731" cy="264560"/>
    <xdr:sp macro="" textlink="">
      <xdr:nvSpPr>
        <xdr:cNvPr id="4846" name="TekstniOkvir 1"/>
        <xdr:cNvSpPr txBox="1"/>
      </xdr:nvSpPr>
      <xdr:spPr>
        <a:xfrm>
          <a:off x="367665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279</xdr:row>
      <xdr:rowOff>0</xdr:rowOff>
    </xdr:from>
    <xdr:ext cx="184731" cy="264560"/>
    <xdr:sp macro="" textlink="">
      <xdr:nvSpPr>
        <xdr:cNvPr id="4847" name="TekstniOkvir 1"/>
        <xdr:cNvSpPr txBox="1"/>
      </xdr:nvSpPr>
      <xdr:spPr>
        <a:xfrm>
          <a:off x="367665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279</xdr:row>
      <xdr:rowOff>0</xdr:rowOff>
    </xdr:from>
    <xdr:ext cx="184731" cy="264560"/>
    <xdr:sp macro="" textlink="">
      <xdr:nvSpPr>
        <xdr:cNvPr id="4848" name="TekstniOkvir 1"/>
        <xdr:cNvSpPr txBox="1"/>
      </xdr:nvSpPr>
      <xdr:spPr>
        <a:xfrm>
          <a:off x="367665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279</xdr:row>
      <xdr:rowOff>0</xdr:rowOff>
    </xdr:from>
    <xdr:ext cx="184731" cy="264560"/>
    <xdr:sp macro="" textlink="">
      <xdr:nvSpPr>
        <xdr:cNvPr id="4849" name="TekstniOkvir 1"/>
        <xdr:cNvSpPr txBox="1"/>
      </xdr:nvSpPr>
      <xdr:spPr>
        <a:xfrm>
          <a:off x="367665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279</xdr:row>
      <xdr:rowOff>0</xdr:rowOff>
    </xdr:from>
    <xdr:ext cx="184731" cy="264560"/>
    <xdr:sp macro="" textlink="">
      <xdr:nvSpPr>
        <xdr:cNvPr id="4850" name="TekstniOkvir 1"/>
        <xdr:cNvSpPr txBox="1"/>
      </xdr:nvSpPr>
      <xdr:spPr>
        <a:xfrm>
          <a:off x="367665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279</xdr:row>
      <xdr:rowOff>0</xdr:rowOff>
    </xdr:from>
    <xdr:ext cx="184731" cy="264560"/>
    <xdr:sp macro="" textlink="">
      <xdr:nvSpPr>
        <xdr:cNvPr id="4851" name="TekstniOkvir 1"/>
        <xdr:cNvSpPr txBox="1"/>
      </xdr:nvSpPr>
      <xdr:spPr>
        <a:xfrm>
          <a:off x="367665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278</xdr:row>
      <xdr:rowOff>0</xdr:rowOff>
    </xdr:from>
    <xdr:ext cx="184731" cy="264560"/>
    <xdr:sp macro="" textlink="">
      <xdr:nvSpPr>
        <xdr:cNvPr id="4852" name="TekstniOkvir 1"/>
        <xdr:cNvSpPr txBox="1"/>
      </xdr:nvSpPr>
      <xdr:spPr>
        <a:xfrm>
          <a:off x="3676650" y="682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278</xdr:row>
      <xdr:rowOff>0</xdr:rowOff>
    </xdr:from>
    <xdr:ext cx="184731" cy="264560"/>
    <xdr:sp macro="" textlink="">
      <xdr:nvSpPr>
        <xdr:cNvPr id="4853" name="TekstniOkvir 1"/>
        <xdr:cNvSpPr txBox="1"/>
      </xdr:nvSpPr>
      <xdr:spPr>
        <a:xfrm>
          <a:off x="3676650" y="682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278</xdr:row>
      <xdr:rowOff>0</xdr:rowOff>
    </xdr:from>
    <xdr:ext cx="184731" cy="264560"/>
    <xdr:sp macro="" textlink="">
      <xdr:nvSpPr>
        <xdr:cNvPr id="4854" name="TekstniOkvir 1"/>
        <xdr:cNvSpPr txBox="1"/>
      </xdr:nvSpPr>
      <xdr:spPr>
        <a:xfrm>
          <a:off x="3676650" y="682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278</xdr:row>
      <xdr:rowOff>0</xdr:rowOff>
    </xdr:from>
    <xdr:ext cx="184731" cy="264560"/>
    <xdr:sp macro="" textlink="">
      <xdr:nvSpPr>
        <xdr:cNvPr id="4855" name="TekstniOkvir 1"/>
        <xdr:cNvSpPr txBox="1"/>
      </xdr:nvSpPr>
      <xdr:spPr>
        <a:xfrm>
          <a:off x="3676650" y="682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278</xdr:row>
      <xdr:rowOff>0</xdr:rowOff>
    </xdr:from>
    <xdr:ext cx="184731" cy="264560"/>
    <xdr:sp macro="" textlink="">
      <xdr:nvSpPr>
        <xdr:cNvPr id="4856" name="TekstniOkvir 1"/>
        <xdr:cNvSpPr txBox="1"/>
      </xdr:nvSpPr>
      <xdr:spPr>
        <a:xfrm>
          <a:off x="3676650" y="682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278</xdr:row>
      <xdr:rowOff>0</xdr:rowOff>
    </xdr:from>
    <xdr:ext cx="184731" cy="264560"/>
    <xdr:sp macro="" textlink="">
      <xdr:nvSpPr>
        <xdr:cNvPr id="4857" name="TekstniOkvir 1"/>
        <xdr:cNvSpPr txBox="1"/>
      </xdr:nvSpPr>
      <xdr:spPr>
        <a:xfrm>
          <a:off x="3676650" y="682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278</xdr:row>
      <xdr:rowOff>0</xdr:rowOff>
    </xdr:from>
    <xdr:ext cx="184731" cy="264560"/>
    <xdr:sp macro="" textlink="">
      <xdr:nvSpPr>
        <xdr:cNvPr id="4858" name="TekstniOkvir 1"/>
        <xdr:cNvSpPr txBox="1"/>
      </xdr:nvSpPr>
      <xdr:spPr>
        <a:xfrm>
          <a:off x="3676650" y="682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278</xdr:row>
      <xdr:rowOff>0</xdr:rowOff>
    </xdr:from>
    <xdr:ext cx="184731" cy="264560"/>
    <xdr:sp macro="" textlink="">
      <xdr:nvSpPr>
        <xdr:cNvPr id="4859" name="TekstniOkvir 1"/>
        <xdr:cNvSpPr txBox="1"/>
      </xdr:nvSpPr>
      <xdr:spPr>
        <a:xfrm>
          <a:off x="3676650" y="682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278</xdr:row>
      <xdr:rowOff>0</xdr:rowOff>
    </xdr:from>
    <xdr:ext cx="184731" cy="264560"/>
    <xdr:sp macro="" textlink="">
      <xdr:nvSpPr>
        <xdr:cNvPr id="4860" name="TekstniOkvir 1"/>
        <xdr:cNvSpPr txBox="1"/>
      </xdr:nvSpPr>
      <xdr:spPr>
        <a:xfrm>
          <a:off x="3676650" y="682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278</xdr:row>
      <xdr:rowOff>0</xdr:rowOff>
    </xdr:from>
    <xdr:ext cx="184731" cy="264560"/>
    <xdr:sp macro="" textlink="">
      <xdr:nvSpPr>
        <xdr:cNvPr id="4861" name="TekstniOkvir 1"/>
        <xdr:cNvSpPr txBox="1"/>
      </xdr:nvSpPr>
      <xdr:spPr>
        <a:xfrm>
          <a:off x="3676650" y="682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278</xdr:row>
      <xdr:rowOff>0</xdr:rowOff>
    </xdr:from>
    <xdr:ext cx="184731" cy="264560"/>
    <xdr:sp macro="" textlink="">
      <xdr:nvSpPr>
        <xdr:cNvPr id="4862" name="TekstniOkvir 1"/>
        <xdr:cNvSpPr txBox="1"/>
      </xdr:nvSpPr>
      <xdr:spPr>
        <a:xfrm>
          <a:off x="3676650" y="682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278</xdr:row>
      <xdr:rowOff>0</xdr:rowOff>
    </xdr:from>
    <xdr:ext cx="184731" cy="264560"/>
    <xdr:sp macro="" textlink="">
      <xdr:nvSpPr>
        <xdr:cNvPr id="4863" name="TekstniOkvir 1"/>
        <xdr:cNvSpPr txBox="1"/>
      </xdr:nvSpPr>
      <xdr:spPr>
        <a:xfrm>
          <a:off x="3676650" y="682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278</xdr:row>
      <xdr:rowOff>0</xdr:rowOff>
    </xdr:from>
    <xdr:ext cx="184731" cy="264560"/>
    <xdr:sp macro="" textlink="">
      <xdr:nvSpPr>
        <xdr:cNvPr id="4864" name="TekstniOkvir 1"/>
        <xdr:cNvSpPr txBox="1"/>
      </xdr:nvSpPr>
      <xdr:spPr>
        <a:xfrm>
          <a:off x="3676650" y="682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278</xdr:row>
      <xdr:rowOff>0</xdr:rowOff>
    </xdr:from>
    <xdr:ext cx="184731" cy="264560"/>
    <xdr:sp macro="" textlink="">
      <xdr:nvSpPr>
        <xdr:cNvPr id="4865" name="TekstniOkvir 1"/>
        <xdr:cNvSpPr txBox="1"/>
      </xdr:nvSpPr>
      <xdr:spPr>
        <a:xfrm>
          <a:off x="3676650" y="682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278</xdr:row>
      <xdr:rowOff>0</xdr:rowOff>
    </xdr:from>
    <xdr:ext cx="184731" cy="264560"/>
    <xdr:sp macro="" textlink="">
      <xdr:nvSpPr>
        <xdr:cNvPr id="4866" name="TekstniOkvir 1"/>
        <xdr:cNvSpPr txBox="1"/>
      </xdr:nvSpPr>
      <xdr:spPr>
        <a:xfrm>
          <a:off x="3676650" y="682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278</xdr:row>
      <xdr:rowOff>0</xdr:rowOff>
    </xdr:from>
    <xdr:ext cx="184731" cy="264560"/>
    <xdr:sp macro="" textlink="">
      <xdr:nvSpPr>
        <xdr:cNvPr id="4867" name="TekstniOkvir 1"/>
        <xdr:cNvSpPr txBox="1"/>
      </xdr:nvSpPr>
      <xdr:spPr>
        <a:xfrm>
          <a:off x="3676650" y="682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280</xdr:row>
      <xdr:rowOff>0</xdr:rowOff>
    </xdr:from>
    <xdr:ext cx="184731" cy="264560"/>
    <xdr:sp macro="" textlink="">
      <xdr:nvSpPr>
        <xdr:cNvPr id="4868" name="TekstniOkvir 1"/>
        <xdr:cNvSpPr txBox="1"/>
      </xdr:nvSpPr>
      <xdr:spPr>
        <a:xfrm>
          <a:off x="3676650" y="6854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280</xdr:row>
      <xdr:rowOff>0</xdr:rowOff>
    </xdr:from>
    <xdr:ext cx="184731" cy="264560"/>
    <xdr:sp macro="" textlink="">
      <xdr:nvSpPr>
        <xdr:cNvPr id="4869" name="TekstniOkvir 1"/>
        <xdr:cNvSpPr txBox="1"/>
      </xdr:nvSpPr>
      <xdr:spPr>
        <a:xfrm>
          <a:off x="3676650" y="6854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297</xdr:row>
      <xdr:rowOff>0</xdr:rowOff>
    </xdr:from>
    <xdr:ext cx="184731" cy="264560"/>
    <xdr:sp macro="" textlink="">
      <xdr:nvSpPr>
        <xdr:cNvPr id="4870" name="TekstniOkvir 1"/>
        <xdr:cNvSpPr txBox="1"/>
      </xdr:nvSpPr>
      <xdr:spPr>
        <a:xfrm>
          <a:off x="3676650" y="726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297</xdr:row>
      <xdr:rowOff>0</xdr:rowOff>
    </xdr:from>
    <xdr:ext cx="184731" cy="264560"/>
    <xdr:sp macro="" textlink="">
      <xdr:nvSpPr>
        <xdr:cNvPr id="4871" name="TekstniOkvir 1"/>
        <xdr:cNvSpPr txBox="1"/>
      </xdr:nvSpPr>
      <xdr:spPr>
        <a:xfrm>
          <a:off x="3676650" y="726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297</xdr:row>
      <xdr:rowOff>0</xdr:rowOff>
    </xdr:from>
    <xdr:ext cx="184731" cy="264560"/>
    <xdr:sp macro="" textlink="">
      <xdr:nvSpPr>
        <xdr:cNvPr id="4872" name="TekstniOkvir 1"/>
        <xdr:cNvSpPr txBox="1"/>
      </xdr:nvSpPr>
      <xdr:spPr>
        <a:xfrm>
          <a:off x="3676650" y="726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297</xdr:row>
      <xdr:rowOff>0</xdr:rowOff>
    </xdr:from>
    <xdr:ext cx="184731" cy="264560"/>
    <xdr:sp macro="" textlink="">
      <xdr:nvSpPr>
        <xdr:cNvPr id="4873" name="TekstniOkvir 1"/>
        <xdr:cNvSpPr txBox="1"/>
      </xdr:nvSpPr>
      <xdr:spPr>
        <a:xfrm>
          <a:off x="3676650" y="726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313</xdr:row>
      <xdr:rowOff>0</xdr:rowOff>
    </xdr:from>
    <xdr:ext cx="184731" cy="264560"/>
    <xdr:sp macro="" textlink="">
      <xdr:nvSpPr>
        <xdr:cNvPr id="4874" name="TekstniOkvir 1"/>
        <xdr:cNvSpPr txBox="1"/>
      </xdr:nvSpPr>
      <xdr:spPr>
        <a:xfrm>
          <a:off x="3676650" y="767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313</xdr:row>
      <xdr:rowOff>0</xdr:rowOff>
    </xdr:from>
    <xdr:ext cx="184731" cy="264560"/>
    <xdr:sp macro="" textlink="">
      <xdr:nvSpPr>
        <xdr:cNvPr id="4875" name="TekstniOkvir 1"/>
        <xdr:cNvSpPr txBox="1"/>
      </xdr:nvSpPr>
      <xdr:spPr>
        <a:xfrm>
          <a:off x="3676650" y="767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312</xdr:row>
      <xdr:rowOff>0</xdr:rowOff>
    </xdr:from>
    <xdr:ext cx="184731" cy="264560"/>
    <xdr:sp macro="" textlink="">
      <xdr:nvSpPr>
        <xdr:cNvPr id="4876" name="TekstniOkvir 1"/>
        <xdr:cNvSpPr txBox="1"/>
      </xdr:nvSpPr>
      <xdr:spPr>
        <a:xfrm>
          <a:off x="3676650" y="765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312</xdr:row>
      <xdr:rowOff>0</xdr:rowOff>
    </xdr:from>
    <xdr:ext cx="184731" cy="264560"/>
    <xdr:sp macro="" textlink="">
      <xdr:nvSpPr>
        <xdr:cNvPr id="4877" name="TekstniOkvir 1"/>
        <xdr:cNvSpPr txBox="1"/>
      </xdr:nvSpPr>
      <xdr:spPr>
        <a:xfrm>
          <a:off x="3676650" y="765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312</xdr:row>
      <xdr:rowOff>0</xdr:rowOff>
    </xdr:from>
    <xdr:ext cx="184731" cy="264560"/>
    <xdr:sp macro="" textlink="">
      <xdr:nvSpPr>
        <xdr:cNvPr id="4878" name="TekstniOkvir 1"/>
        <xdr:cNvSpPr txBox="1"/>
      </xdr:nvSpPr>
      <xdr:spPr>
        <a:xfrm>
          <a:off x="3676650" y="765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312</xdr:row>
      <xdr:rowOff>0</xdr:rowOff>
    </xdr:from>
    <xdr:ext cx="184731" cy="264560"/>
    <xdr:sp macro="" textlink="">
      <xdr:nvSpPr>
        <xdr:cNvPr id="4879" name="TekstniOkvir 1"/>
        <xdr:cNvSpPr txBox="1"/>
      </xdr:nvSpPr>
      <xdr:spPr>
        <a:xfrm>
          <a:off x="3676650" y="765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312</xdr:row>
      <xdr:rowOff>0</xdr:rowOff>
    </xdr:from>
    <xdr:ext cx="184731" cy="264560"/>
    <xdr:sp macro="" textlink="">
      <xdr:nvSpPr>
        <xdr:cNvPr id="4880" name="TekstniOkvir 1"/>
        <xdr:cNvSpPr txBox="1"/>
      </xdr:nvSpPr>
      <xdr:spPr>
        <a:xfrm>
          <a:off x="3676650" y="765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312</xdr:row>
      <xdr:rowOff>0</xdr:rowOff>
    </xdr:from>
    <xdr:ext cx="184731" cy="264560"/>
    <xdr:sp macro="" textlink="">
      <xdr:nvSpPr>
        <xdr:cNvPr id="4881" name="TekstniOkvir 1"/>
        <xdr:cNvSpPr txBox="1"/>
      </xdr:nvSpPr>
      <xdr:spPr>
        <a:xfrm>
          <a:off x="3676650" y="765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314</xdr:row>
      <xdr:rowOff>0</xdr:rowOff>
    </xdr:from>
    <xdr:ext cx="184731" cy="264560"/>
    <xdr:sp macro="" textlink="">
      <xdr:nvSpPr>
        <xdr:cNvPr id="4882" name="TekstniOkvir 1"/>
        <xdr:cNvSpPr txBox="1"/>
      </xdr:nvSpPr>
      <xdr:spPr>
        <a:xfrm>
          <a:off x="3676650" y="768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314</xdr:row>
      <xdr:rowOff>0</xdr:rowOff>
    </xdr:from>
    <xdr:ext cx="184731" cy="264560"/>
    <xdr:sp macro="" textlink="">
      <xdr:nvSpPr>
        <xdr:cNvPr id="4883" name="TekstniOkvir 1"/>
        <xdr:cNvSpPr txBox="1"/>
      </xdr:nvSpPr>
      <xdr:spPr>
        <a:xfrm>
          <a:off x="3676650" y="768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313</xdr:row>
      <xdr:rowOff>0</xdr:rowOff>
    </xdr:from>
    <xdr:ext cx="184731" cy="264560"/>
    <xdr:sp macro="" textlink="">
      <xdr:nvSpPr>
        <xdr:cNvPr id="4884" name="TekstniOkvir 1"/>
        <xdr:cNvSpPr txBox="1"/>
      </xdr:nvSpPr>
      <xdr:spPr>
        <a:xfrm>
          <a:off x="3676650" y="767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313</xdr:row>
      <xdr:rowOff>0</xdr:rowOff>
    </xdr:from>
    <xdr:ext cx="184731" cy="264560"/>
    <xdr:sp macro="" textlink="">
      <xdr:nvSpPr>
        <xdr:cNvPr id="4885" name="TekstniOkvir 1"/>
        <xdr:cNvSpPr txBox="1"/>
      </xdr:nvSpPr>
      <xdr:spPr>
        <a:xfrm>
          <a:off x="3676650" y="767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313</xdr:row>
      <xdr:rowOff>0</xdr:rowOff>
    </xdr:from>
    <xdr:ext cx="184731" cy="264560"/>
    <xdr:sp macro="" textlink="">
      <xdr:nvSpPr>
        <xdr:cNvPr id="4886" name="TekstniOkvir 1"/>
        <xdr:cNvSpPr txBox="1"/>
      </xdr:nvSpPr>
      <xdr:spPr>
        <a:xfrm>
          <a:off x="3676650" y="767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313</xdr:row>
      <xdr:rowOff>0</xdr:rowOff>
    </xdr:from>
    <xdr:ext cx="184731" cy="264560"/>
    <xdr:sp macro="" textlink="">
      <xdr:nvSpPr>
        <xdr:cNvPr id="4887" name="TekstniOkvir 1"/>
        <xdr:cNvSpPr txBox="1"/>
      </xdr:nvSpPr>
      <xdr:spPr>
        <a:xfrm>
          <a:off x="3676650" y="767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313</xdr:row>
      <xdr:rowOff>0</xdr:rowOff>
    </xdr:from>
    <xdr:ext cx="184731" cy="264560"/>
    <xdr:sp macro="" textlink="">
      <xdr:nvSpPr>
        <xdr:cNvPr id="4888" name="TekstniOkvir 1"/>
        <xdr:cNvSpPr txBox="1"/>
      </xdr:nvSpPr>
      <xdr:spPr>
        <a:xfrm>
          <a:off x="3676650" y="767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313</xdr:row>
      <xdr:rowOff>0</xdr:rowOff>
    </xdr:from>
    <xdr:ext cx="184731" cy="264560"/>
    <xdr:sp macro="" textlink="">
      <xdr:nvSpPr>
        <xdr:cNvPr id="4889" name="TekstniOkvir 1"/>
        <xdr:cNvSpPr txBox="1"/>
      </xdr:nvSpPr>
      <xdr:spPr>
        <a:xfrm>
          <a:off x="3676650" y="767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312</xdr:row>
      <xdr:rowOff>0</xdr:rowOff>
    </xdr:from>
    <xdr:ext cx="184731" cy="264560"/>
    <xdr:sp macro="" textlink="">
      <xdr:nvSpPr>
        <xdr:cNvPr id="4890" name="TekstniOkvir 1"/>
        <xdr:cNvSpPr txBox="1"/>
      </xdr:nvSpPr>
      <xdr:spPr>
        <a:xfrm>
          <a:off x="3676650" y="765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312</xdr:row>
      <xdr:rowOff>0</xdr:rowOff>
    </xdr:from>
    <xdr:ext cx="184731" cy="264560"/>
    <xdr:sp macro="" textlink="">
      <xdr:nvSpPr>
        <xdr:cNvPr id="4891" name="TekstniOkvir 1"/>
        <xdr:cNvSpPr txBox="1"/>
      </xdr:nvSpPr>
      <xdr:spPr>
        <a:xfrm>
          <a:off x="3676650" y="765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312</xdr:row>
      <xdr:rowOff>0</xdr:rowOff>
    </xdr:from>
    <xdr:ext cx="184731" cy="264560"/>
    <xdr:sp macro="" textlink="">
      <xdr:nvSpPr>
        <xdr:cNvPr id="4892" name="TekstniOkvir 1"/>
        <xdr:cNvSpPr txBox="1"/>
      </xdr:nvSpPr>
      <xdr:spPr>
        <a:xfrm>
          <a:off x="3676650" y="765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312</xdr:row>
      <xdr:rowOff>0</xdr:rowOff>
    </xdr:from>
    <xdr:ext cx="184731" cy="264560"/>
    <xdr:sp macro="" textlink="">
      <xdr:nvSpPr>
        <xdr:cNvPr id="4893" name="TekstniOkvir 1"/>
        <xdr:cNvSpPr txBox="1"/>
      </xdr:nvSpPr>
      <xdr:spPr>
        <a:xfrm>
          <a:off x="3676650" y="765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312</xdr:row>
      <xdr:rowOff>0</xdr:rowOff>
    </xdr:from>
    <xdr:ext cx="184731" cy="264560"/>
    <xdr:sp macro="" textlink="">
      <xdr:nvSpPr>
        <xdr:cNvPr id="4894" name="TekstniOkvir 1"/>
        <xdr:cNvSpPr txBox="1"/>
      </xdr:nvSpPr>
      <xdr:spPr>
        <a:xfrm>
          <a:off x="3676650" y="765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312</xdr:row>
      <xdr:rowOff>0</xdr:rowOff>
    </xdr:from>
    <xdr:ext cx="184731" cy="264560"/>
    <xdr:sp macro="" textlink="">
      <xdr:nvSpPr>
        <xdr:cNvPr id="4895" name="TekstniOkvir 1"/>
        <xdr:cNvSpPr txBox="1"/>
      </xdr:nvSpPr>
      <xdr:spPr>
        <a:xfrm>
          <a:off x="3676650" y="765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312</xdr:row>
      <xdr:rowOff>0</xdr:rowOff>
    </xdr:from>
    <xdr:ext cx="184731" cy="264560"/>
    <xdr:sp macro="" textlink="">
      <xdr:nvSpPr>
        <xdr:cNvPr id="4896" name="TekstniOkvir 1"/>
        <xdr:cNvSpPr txBox="1"/>
      </xdr:nvSpPr>
      <xdr:spPr>
        <a:xfrm>
          <a:off x="3676650" y="765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312</xdr:row>
      <xdr:rowOff>0</xdr:rowOff>
    </xdr:from>
    <xdr:ext cx="184731" cy="264560"/>
    <xdr:sp macro="" textlink="">
      <xdr:nvSpPr>
        <xdr:cNvPr id="4897" name="TekstniOkvir 1"/>
        <xdr:cNvSpPr txBox="1"/>
      </xdr:nvSpPr>
      <xdr:spPr>
        <a:xfrm>
          <a:off x="3676650" y="765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312</xdr:row>
      <xdr:rowOff>0</xdr:rowOff>
    </xdr:from>
    <xdr:ext cx="184731" cy="264560"/>
    <xdr:sp macro="" textlink="">
      <xdr:nvSpPr>
        <xdr:cNvPr id="4898" name="TekstniOkvir 1"/>
        <xdr:cNvSpPr txBox="1"/>
      </xdr:nvSpPr>
      <xdr:spPr>
        <a:xfrm>
          <a:off x="3676650" y="765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312</xdr:row>
      <xdr:rowOff>0</xdr:rowOff>
    </xdr:from>
    <xdr:ext cx="184731" cy="264560"/>
    <xdr:sp macro="" textlink="">
      <xdr:nvSpPr>
        <xdr:cNvPr id="4899" name="TekstniOkvir 1"/>
        <xdr:cNvSpPr txBox="1"/>
      </xdr:nvSpPr>
      <xdr:spPr>
        <a:xfrm>
          <a:off x="3676650" y="765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312</xdr:row>
      <xdr:rowOff>0</xdr:rowOff>
    </xdr:from>
    <xdr:ext cx="184731" cy="264560"/>
    <xdr:sp macro="" textlink="">
      <xdr:nvSpPr>
        <xdr:cNvPr id="4900" name="TekstniOkvir 1"/>
        <xdr:cNvSpPr txBox="1"/>
      </xdr:nvSpPr>
      <xdr:spPr>
        <a:xfrm>
          <a:off x="3676650" y="765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312</xdr:row>
      <xdr:rowOff>0</xdr:rowOff>
    </xdr:from>
    <xdr:ext cx="184731" cy="264560"/>
    <xdr:sp macro="" textlink="">
      <xdr:nvSpPr>
        <xdr:cNvPr id="4901" name="TekstniOkvir 1"/>
        <xdr:cNvSpPr txBox="1"/>
      </xdr:nvSpPr>
      <xdr:spPr>
        <a:xfrm>
          <a:off x="3676650" y="765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312</xdr:row>
      <xdr:rowOff>0</xdr:rowOff>
    </xdr:from>
    <xdr:ext cx="184731" cy="264560"/>
    <xdr:sp macro="" textlink="">
      <xdr:nvSpPr>
        <xdr:cNvPr id="4902" name="TekstniOkvir 1"/>
        <xdr:cNvSpPr txBox="1"/>
      </xdr:nvSpPr>
      <xdr:spPr>
        <a:xfrm>
          <a:off x="3676650" y="765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312</xdr:row>
      <xdr:rowOff>0</xdr:rowOff>
    </xdr:from>
    <xdr:ext cx="184731" cy="264560"/>
    <xdr:sp macro="" textlink="">
      <xdr:nvSpPr>
        <xdr:cNvPr id="4903" name="TekstniOkvir 1"/>
        <xdr:cNvSpPr txBox="1"/>
      </xdr:nvSpPr>
      <xdr:spPr>
        <a:xfrm>
          <a:off x="3676650" y="765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312</xdr:row>
      <xdr:rowOff>0</xdr:rowOff>
    </xdr:from>
    <xdr:ext cx="184731" cy="264560"/>
    <xdr:sp macro="" textlink="">
      <xdr:nvSpPr>
        <xdr:cNvPr id="4904" name="TekstniOkvir 1"/>
        <xdr:cNvSpPr txBox="1"/>
      </xdr:nvSpPr>
      <xdr:spPr>
        <a:xfrm>
          <a:off x="3676650" y="765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312</xdr:row>
      <xdr:rowOff>0</xdr:rowOff>
    </xdr:from>
    <xdr:ext cx="184731" cy="264560"/>
    <xdr:sp macro="" textlink="">
      <xdr:nvSpPr>
        <xdr:cNvPr id="4905" name="TekstniOkvir 1"/>
        <xdr:cNvSpPr txBox="1"/>
      </xdr:nvSpPr>
      <xdr:spPr>
        <a:xfrm>
          <a:off x="3676650" y="765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314</xdr:row>
      <xdr:rowOff>0</xdr:rowOff>
    </xdr:from>
    <xdr:ext cx="184731" cy="264560"/>
    <xdr:sp macro="" textlink="">
      <xdr:nvSpPr>
        <xdr:cNvPr id="4906" name="TekstniOkvir 1"/>
        <xdr:cNvSpPr txBox="1"/>
      </xdr:nvSpPr>
      <xdr:spPr>
        <a:xfrm>
          <a:off x="3676650" y="768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314</xdr:row>
      <xdr:rowOff>0</xdr:rowOff>
    </xdr:from>
    <xdr:ext cx="184731" cy="264560"/>
    <xdr:sp macro="" textlink="">
      <xdr:nvSpPr>
        <xdr:cNvPr id="4907" name="TekstniOkvir 1"/>
        <xdr:cNvSpPr txBox="1"/>
      </xdr:nvSpPr>
      <xdr:spPr>
        <a:xfrm>
          <a:off x="3676650" y="768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08"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09"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314</xdr:row>
      <xdr:rowOff>0</xdr:rowOff>
    </xdr:from>
    <xdr:ext cx="184731" cy="264560"/>
    <xdr:sp macro="" textlink="">
      <xdr:nvSpPr>
        <xdr:cNvPr id="4910" name="TekstniOkvir 1"/>
        <xdr:cNvSpPr txBox="1"/>
      </xdr:nvSpPr>
      <xdr:spPr>
        <a:xfrm>
          <a:off x="3676650" y="768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314</xdr:row>
      <xdr:rowOff>0</xdr:rowOff>
    </xdr:from>
    <xdr:ext cx="184731" cy="264560"/>
    <xdr:sp macro="" textlink="">
      <xdr:nvSpPr>
        <xdr:cNvPr id="4911" name="TekstniOkvir 1"/>
        <xdr:cNvSpPr txBox="1"/>
      </xdr:nvSpPr>
      <xdr:spPr>
        <a:xfrm>
          <a:off x="3676650" y="768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314</xdr:row>
      <xdr:rowOff>0</xdr:rowOff>
    </xdr:from>
    <xdr:ext cx="184731" cy="264560"/>
    <xdr:sp macro="" textlink="">
      <xdr:nvSpPr>
        <xdr:cNvPr id="4912" name="TekstniOkvir 1"/>
        <xdr:cNvSpPr txBox="1"/>
      </xdr:nvSpPr>
      <xdr:spPr>
        <a:xfrm>
          <a:off x="3676650" y="768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314</xdr:row>
      <xdr:rowOff>0</xdr:rowOff>
    </xdr:from>
    <xdr:ext cx="184731" cy="264560"/>
    <xdr:sp macro="" textlink="">
      <xdr:nvSpPr>
        <xdr:cNvPr id="4913" name="TekstniOkvir 1"/>
        <xdr:cNvSpPr txBox="1"/>
      </xdr:nvSpPr>
      <xdr:spPr>
        <a:xfrm>
          <a:off x="3676650" y="768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314</xdr:row>
      <xdr:rowOff>0</xdr:rowOff>
    </xdr:from>
    <xdr:ext cx="184731" cy="264560"/>
    <xdr:sp macro="" textlink="">
      <xdr:nvSpPr>
        <xdr:cNvPr id="4914" name="TekstniOkvir 1"/>
        <xdr:cNvSpPr txBox="1"/>
      </xdr:nvSpPr>
      <xdr:spPr>
        <a:xfrm>
          <a:off x="3676650" y="768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314</xdr:row>
      <xdr:rowOff>0</xdr:rowOff>
    </xdr:from>
    <xdr:ext cx="184731" cy="264560"/>
    <xdr:sp macro="" textlink="">
      <xdr:nvSpPr>
        <xdr:cNvPr id="4915" name="TekstniOkvir 1"/>
        <xdr:cNvSpPr txBox="1"/>
      </xdr:nvSpPr>
      <xdr:spPr>
        <a:xfrm>
          <a:off x="3676650" y="768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16"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17"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18"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19"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20"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21"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22"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23"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314</xdr:row>
      <xdr:rowOff>0</xdr:rowOff>
    </xdr:from>
    <xdr:ext cx="184731" cy="264560"/>
    <xdr:sp macro="" textlink="">
      <xdr:nvSpPr>
        <xdr:cNvPr id="4924" name="TekstniOkvir 1"/>
        <xdr:cNvSpPr txBox="1"/>
      </xdr:nvSpPr>
      <xdr:spPr>
        <a:xfrm>
          <a:off x="3676650" y="768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314</xdr:row>
      <xdr:rowOff>0</xdr:rowOff>
    </xdr:from>
    <xdr:ext cx="184731" cy="264560"/>
    <xdr:sp macro="" textlink="">
      <xdr:nvSpPr>
        <xdr:cNvPr id="4925" name="TekstniOkvir 1"/>
        <xdr:cNvSpPr txBox="1"/>
      </xdr:nvSpPr>
      <xdr:spPr>
        <a:xfrm>
          <a:off x="3676650" y="768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314</xdr:row>
      <xdr:rowOff>0</xdr:rowOff>
    </xdr:from>
    <xdr:ext cx="184731" cy="264560"/>
    <xdr:sp macro="" textlink="">
      <xdr:nvSpPr>
        <xdr:cNvPr id="4926" name="TekstniOkvir 1"/>
        <xdr:cNvSpPr txBox="1"/>
      </xdr:nvSpPr>
      <xdr:spPr>
        <a:xfrm>
          <a:off x="3676650" y="768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314</xdr:row>
      <xdr:rowOff>0</xdr:rowOff>
    </xdr:from>
    <xdr:ext cx="184731" cy="264560"/>
    <xdr:sp macro="" textlink="">
      <xdr:nvSpPr>
        <xdr:cNvPr id="4927" name="TekstniOkvir 1"/>
        <xdr:cNvSpPr txBox="1"/>
      </xdr:nvSpPr>
      <xdr:spPr>
        <a:xfrm>
          <a:off x="3676650" y="768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314</xdr:row>
      <xdr:rowOff>0</xdr:rowOff>
    </xdr:from>
    <xdr:ext cx="184731" cy="264560"/>
    <xdr:sp macro="" textlink="">
      <xdr:nvSpPr>
        <xdr:cNvPr id="4928" name="TekstniOkvir 1"/>
        <xdr:cNvSpPr txBox="1"/>
      </xdr:nvSpPr>
      <xdr:spPr>
        <a:xfrm>
          <a:off x="3676650" y="768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314</xdr:row>
      <xdr:rowOff>0</xdr:rowOff>
    </xdr:from>
    <xdr:ext cx="184731" cy="264560"/>
    <xdr:sp macro="" textlink="">
      <xdr:nvSpPr>
        <xdr:cNvPr id="4929" name="TekstniOkvir 1"/>
        <xdr:cNvSpPr txBox="1"/>
      </xdr:nvSpPr>
      <xdr:spPr>
        <a:xfrm>
          <a:off x="3676650" y="768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314</xdr:row>
      <xdr:rowOff>0</xdr:rowOff>
    </xdr:from>
    <xdr:ext cx="184731" cy="264560"/>
    <xdr:sp macro="" textlink="">
      <xdr:nvSpPr>
        <xdr:cNvPr id="4930" name="TekstniOkvir 1"/>
        <xdr:cNvSpPr txBox="1"/>
      </xdr:nvSpPr>
      <xdr:spPr>
        <a:xfrm>
          <a:off x="3676650" y="768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314</xdr:row>
      <xdr:rowOff>0</xdr:rowOff>
    </xdr:from>
    <xdr:ext cx="184731" cy="264560"/>
    <xdr:sp macro="" textlink="">
      <xdr:nvSpPr>
        <xdr:cNvPr id="4931" name="TekstniOkvir 1"/>
        <xdr:cNvSpPr txBox="1"/>
      </xdr:nvSpPr>
      <xdr:spPr>
        <a:xfrm>
          <a:off x="3676650" y="768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314</xdr:row>
      <xdr:rowOff>0</xdr:rowOff>
    </xdr:from>
    <xdr:ext cx="184731" cy="264560"/>
    <xdr:sp macro="" textlink="">
      <xdr:nvSpPr>
        <xdr:cNvPr id="4932" name="TekstniOkvir 1"/>
        <xdr:cNvSpPr txBox="1"/>
      </xdr:nvSpPr>
      <xdr:spPr>
        <a:xfrm>
          <a:off x="3676650" y="768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314</xdr:row>
      <xdr:rowOff>0</xdr:rowOff>
    </xdr:from>
    <xdr:ext cx="184731" cy="264560"/>
    <xdr:sp macro="" textlink="">
      <xdr:nvSpPr>
        <xdr:cNvPr id="4933" name="TekstniOkvir 1"/>
        <xdr:cNvSpPr txBox="1"/>
      </xdr:nvSpPr>
      <xdr:spPr>
        <a:xfrm>
          <a:off x="3676650" y="768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314</xdr:row>
      <xdr:rowOff>0</xdr:rowOff>
    </xdr:from>
    <xdr:ext cx="184731" cy="264560"/>
    <xdr:sp macro="" textlink="">
      <xdr:nvSpPr>
        <xdr:cNvPr id="4934" name="TekstniOkvir 1"/>
        <xdr:cNvSpPr txBox="1"/>
      </xdr:nvSpPr>
      <xdr:spPr>
        <a:xfrm>
          <a:off x="3676650" y="768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314</xdr:row>
      <xdr:rowOff>0</xdr:rowOff>
    </xdr:from>
    <xdr:ext cx="184731" cy="264560"/>
    <xdr:sp macro="" textlink="">
      <xdr:nvSpPr>
        <xdr:cNvPr id="4935" name="TekstniOkvir 1"/>
        <xdr:cNvSpPr txBox="1"/>
      </xdr:nvSpPr>
      <xdr:spPr>
        <a:xfrm>
          <a:off x="3676650" y="768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314</xdr:row>
      <xdr:rowOff>0</xdr:rowOff>
    </xdr:from>
    <xdr:ext cx="184731" cy="264560"/>
    <xdr:sp macro="" textlink="">
      <xdr:nvSpPr>
        <xdr:cNvPr id="4936" name="TekstniOkvir 1"/>
        <xdr:cNvSpPr txBox="1"/>
      </xdr:nvSpPr>
      <xdr:spPr>
        <a:xfrm>
          <a:off x="3676650" y="768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314</xdr:row>
      <xdr:rowOff>0</xdr:rowOff>
    </xdr:from>
    <xdr:ext cx="184731" cy="264560"/>
    <xdr:sp macro="" textlink="">
      <xdr:nvSpPr>
        <xdr:cNvPr id="4937" name="TekstniOkvir 1"/>
        <xdr:cNvSpPr txBox="1"/>
      </xdr:nvSpPr>
      <xdr:spPr>
        <a:xfrm>
          <a:off x="3676650" y="768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314</xdr:row>
      <xdr:rowOff>0</xdr:rowOff>
    </xdr:from>
    <xdr:ext cx="184731" cy="264560"/>
    <xdr:sp macro="" textlink="">
      <xdr:nvSpPr>
        <xdr:cNvPr id="4938" name="TekstniOkvir 1"/>
        <xdr:cNvSpPr txBox="1"/>
      </xdr:nvSpPr>
      <xdr:spPr>
        <a:xfrm>
          <a:off x="3676650" y="768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314</xdr:row>
      <xdr:rowOff>0</xdr:rowOff>
    </xdr:from>
    <xdr:ext cx="184731" cy="264560"/>
    <xdr:sp macro="" textlink="">
      <xdr:nvSpPr>
        <xdr:cNvPr id="4939" name="TekstniOkvir 1"/>
        <xdr:cNvSpPr txBox="1"/>
      </xdr:nvSpPr>
      <xdr:spPr>
        <a:xfrm>
          <a:off x="3676650" y="7686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40"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41"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42"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43"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44"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45"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46"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47"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48"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49"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50"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51"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52"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53"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54"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55"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56"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57"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58"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59"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60"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61"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62"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63"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64"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65"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66"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67"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315</xdr:row>
      <xdr:rowOff>0</xdr:rowOff>
    </xdr:from>
    <xdr:ext cx="184731" cy="264560"/>
    <xdr:sp macro="" textlink="">
      <xdr:nvSpPr>
        <xdr:cNvPr id="4968" name="TekstniOkvir 1"/>
        <xdr:cNvSpPr txBox="1"/>
      </xdr:nvSpPr>
      <xdr:spPr>
        <a:xfrm>
          <a:off x="1628775"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315</xdr:row>
      <xdr:rowOff>0</xdr:rowOff>
    </xdr:from>
    <xdr:ext cx="184731" cy="264560"/>
    <xdr:sp macro="" textlink="">
      <xdr:nvSpPr>
        <xdr:cNvPr id="4969" name="TekstniOkvir 1"/>
        <xdr:cNvSpPr txBox="1"/>
      </xdr:nvSpPr>
      <xdr:spPr>
        <a:xfrm>
          <a:off x="1628775"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70"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71"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72"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73"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74"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75"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76"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77"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78"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79"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80"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81"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82"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83"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84"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85"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86"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87"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88"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89"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90"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91"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92"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93"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94"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95"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96"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97"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98"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4999"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5000"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5001"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5002"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5003"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5004"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5005"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5006"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5007"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5008"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5009"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5010"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5011"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5012"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5013"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5014"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5015"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5016"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5017"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5018"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5019"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5020"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5021"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5022"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5023"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5024"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5025"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5026"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5027"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5028"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5029"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5030"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5031"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5032"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5033"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5034"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5035"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5036"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5037"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5038"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5039"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5040"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5041"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5042"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5043"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5044"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315</xdr:row>
      <xdr:rowOff>0</xdr:rowOff>
    </xdr:from>
    <xdr:ext cx="184731" cy="264560"/>
    <xdr:sp macro="" textlink="">
      <xdr:nvSpPr>
        <xdr:cNvPr id="5045" name="TekstniOkvir 1"/>
        <xdr:cNvSpPr txBox="1"/>
      </xdr:nvSpPr>
      <xdr:spPr>
        <a:xfrm>
          <a:off x="3676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5046"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5047"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5048"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5049"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5050"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5051"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5052"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10</xdr:row>
      <xdr:rowOff>0</xdr:rowOff>
    </xdr:from>
    <xdr:ext cx="184731" cy="264560"/>
    <xdr:sp macro="" textlink="">
      <xdr:nvSpPr>
        <xdr:cNvPr id="5053" name="TekstniOkvir 1"/>
        <xdr:cNvSpPr txBox="1"/>
      </xdr:nvSpPr>
      <xdr:spPr>
        <a:xfrm>
          <a:off x="3676650"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52</xdr:row>
      <xdr:rowOff>0</xdr:rowOff>
    </xdr:from>
    <xdr:ext cx="184731" cy="264560"/>
    <xdr:sp macro="" textlink="">
      <xdr:nvSpPr>
        <xdr:cNvPr id="5054" name="TekstniOkvir 1"/>
        <xdr:cNvSpPr txBox="1"/>
      </xdr:nvSpPr>
      <xdr:spPr>
        <a:xfrm>
          <a:off x="5667375" y="145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52</xdr:row>
      <xdr:rowOff>0</xdr:rowOff>
    </xdr:from>
    <xdr:ext cx="184731" cy="264560"/>
    <xdr:sp macro="" textlink="">
      <xdr:nvSpPr>
        <xdr:cNvPr id="5055" name="TekstniOkvir 1"/>
        <xdr:cNvSpPr txBox="1"/>
      </xdr:nvSpPr>
      <xdr:spPr>
        <a:xfrm>
          <a:off x="5667375" y="145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51</xdr:row>
      <xdr:rowOff>0</xdr:rowOff>
    </xdr:from>
    <xdr:ext cx="184731" cy="264560"/>
    <xdr:sp macro="" textlink="">
      <xdr:nvSpPr>
        <xdr:cNvPr id="5056" name="TekstniOkvir 1"/>
        <xdr:cNvSpPr txBox="1"/>
      </xdr:nvSpPr>
      <xdr:spPr>
        <a:xfrm>
          <a:off x="566737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51</xdr:row>
      <xdr:rowOff>0</xdr:rowOff>
    </xdr:from>
    <xdr:ext cx="184731" cy="264560"/>
    <xdr:sp macro="" textlink="">
      <xdr:nvSpPr>
        <xdr:cNvPr id="5057" name="TekstniOkvir 1"/>
        <xdr:cNvSpPr txBox="1"/>
      </xdr:nvSpPr>
      <xdr:spPr>
        <a:xfrm>
          <a:off x="566737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51</xdr:row>
      <xdr:rowOff>0</xdr:rowOff>
    </xdr:from>
    <xdr:ext cx="184731" cy="264560"/>
    <xdr:sp macro="" textlink="">
      <xdr:nvSpPr>
        <xdr:cNvPr id="5058" name="TekstniOkvir 1"/>
        <xdr:cNvSpPr txBox="1"/>
      </xdr:nvSpPr>
      <xdr:spPr>
        <a:xfrm>
          <a:off x="566737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51</xdr:row>
      <xdr:rowOff>0</xdr:rowOff>
    </xdr:from>
    <xdr:ext cx="184731" cy="264560"/>
    <xdr:sp macro="" textlink="">
      <xdr:nvSpPr>
        <xdr:cNvPr id="5059" name="TekstniOkvir 1"/>
        <xdr:cNvSpPr txBox="1"/>
      </xdr:nvSpPr>
      <xdr:spPr>
        <a:xfrm>
          <a:off x="566737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51</xdr:row>
      <xdr:rowOff>0</xdr:rowOff>
    </xdr:from>
    <xdr:ext cx="184731" cy="264560"/>
    <xdr:sp macro="" textlink="">
      <xdr:nvSpPr>
        <xdr:cNvPr id="5060" name="TekstniOkvir 1"/>
        <xdr:cNvSpPr txBox="1"/>
      </xdr:nvSpPr>
      <xdr:spPr>
        <a:xfrm>
          <a:off x="566737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51</xdr:row>
      <xdr:rowOff>0</xdr:rowOff>
    </xdr:from>
    <xdr:ext cx="184731" cy="264560"/>
    <xdr:sp macro="" textlink="">
      <xdr:nvSpPr>
        <xdr:cNvPr id="5061" name="TekstniOkvir 1"/>
        <xdr:cNvSpPr txBox="1"/>
      </xdr:nvSpPr>
      <xdr:spPr>
        <a:xfrm>
          <a:off x="566737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53</xdr:row>
      <xdr:rowOff>0</xdr:rowOff>
    </xdr:from>
    <xdr:ext cx="184731" cy="264560"/>
    <xdr:sp macro="" textlink="">
      <xdr:nvSpPr>
        <xdr:cNvPr id="5062" name="TekstniOkvir 1"/>
        <xdr:cNvSpPr txBox="1"/>
      </xdr:nvSpPr>
      <xdr:spPr>
        <a:xfrm>
          <a:off x="5667375" y="1466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53</xdr:row>
      <xdr:rowOff>0</xdr:rowOff>
    </xdr:from>
    <xdr:ext cx="184731" cy="264560"/>
    <xdr:sp macro="" textlink="">
      <xdr:nvSpPr>
        <xdr:cNvPr id="5063" name="TekstniOkvir 1"/>
        <xdr:cNvSpPr txBox="1"/>
      </xdr:nvSpPr>
      <xdr:spPr>
        <a:xfrm>
          <a:off x="5667375" y="1466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52</xdr:row>
      <xdr:rowOff>0</xdr:rowOff>
    </xdr:from>
    <xdr:ext cx="184731" cy="264560"/>
    <xdr:sp macro="" textlink="">
      <xdr:nvSpPr>
        <xdr:cNvPr id="5064" name="TekstniOkvir 1"/>
        <xdr:cNvSpPr txBox="1"/>
      </xdr:nvSpPr>
      <xdr:spPr>
        <a:xfrm>
          <a:off x="5667375" y="145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52</xdr:row>
      <xdr:rowOff>0</xdr:rowOff>
    </xdr:from>
    <xdr:ext cx="184731" cy="264560"/>
    <xdr:sp macro="" textlink="">
      <xdr:nvSpPr>
        <xdr:cNvPr id="5065" name="TekstniOkvir 1"/>
        <xdr:cNvSpPr txBox="1"/>
      </xdr:nvSpPr>
      <xdr:spPr>
        <a:xfrm>
          <a:off x="5667375" y="145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52</xdr:row>
      <xdr:rowOff>0</xdr:rowOff>
    </xdr:from>
    <xdr:ext cx="184731" cy="264560"/>
    <xdr:sp macro="" textlink="">
      <xdr:nvSpPr>
        <xdr:cNvPr id="5066" name="TekstniOkvir 1"/>
        <xdr:cNvSpPr txBox="1"/>
      </xdr:nvSpPr>
      <xdr:spPr>
        <a:xfrm>
          <a:off x="5667375" y="145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52</xdr:row>
      <xdr:rowOff>0</xdr:rowOff>
    </xdr:from>
    <xdr:ext cx="184731" cy="264560"/>
    <xdr:sp macro="" textlink="">
      <xdr:nvSpPr>
        <xdr:cNvPr id="5067" name="TekstniOkvir 1"/>
        <xdr:cNvSpPr txBox="1"/>
      </xdr:nvSpPr>
      <xdr:spPr>
        <a:xfrm>
          <a:off x="5667375" y="145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52</xdr:row>
      <xdr:rowOff>0</xdr:rowOff>
    </xdr:from>
    <xdr:ext cx="184731" cy="264560"/>
    <xdr:sp macro="" textlink="">
      <xdr:nvSpPr>
        <xdr:cNvPr id="5068" name="TekstniOkvir 1"/>
        <xdr:cNvSpPr txBox="1"/>
      </xdr:nvSpPr>
      <xdr:spPr>
        <a:xfrm>
          <a:off x="5667375" y="145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52</xdr:row>
      <xdr:rowOff>0</xdr:rowOff>
    </xdr:from>
    <xdr:ext cx="184731" cy="264560"/>
    <xdr:sp macro="" textlink="">
      <xdr:nvSpPr>
        <xdr:cNvPr id="5069" name="TekstniOkvir 1"/>
        <xdr:cNvSpPr txBox="1"/>
      </xdr:nvSpPr>
      <xdr:spPr>
        <a:xfrm>
          <a:off x="5667375" y="145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51</xdr:row>
      <xdr:rowOff>0</xdr:rowOff>
    </xdr:from>
    <xdr:ext cx="184731" cy="264560"/>
    <xdr:sp macro="" textlink="">
      <xdr:nvSpPr>
        <xdr:cNvPr id="5070" name="TekstniOkvir 1"/>
        <xdr:cNvSpPr txBox="1"/>
      </xdr:nvSpPr>
      <xdr:spPr>
        <a:xfrm>
          <a:off x="566737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51</xdr:row>
      <xdr:rowOff>0</xdr:rowOff>
    </xdr:from>
    <xdr:ext cx="184731" cy="264560"/>
    <xdr:sp macro="" textlink="">
      <xdr:nvSpPr>
        <xdr:cNvPr id="5071" name="TekstniOkvir 1"/>
        <xdr:cNvSpPr txBox="1"/>
      </xdr:nvSpPr>
      <xdr:spPr>
        <a:xfrm>
          <a:off x="566737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51</xdr:row>
      <xdr:rowOff>0</xdr:rowOff>
    </xdr:from>
    <xdr:ext cx="184731" cy="264560"/>
    <xdr:sp macro="" textlink="">
      <xdr:nvSpPr>
        <xdr:cNvPr id="5072" name="TekstniOkvir 1"/>
        <xdr:cNvSpPr txBox="1"/>
      </xdr:nvSpPr>
      <xdr:spPr>
        <a:xfrm>
          <a:off x="566737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51</xdr:row>
      <xdr:rowOff>0</xdr:rowOff>
    </xdr:from>
    <xdr:ext cx="184731" cy="264560"/>
    <xdr:sp macro="" textlink="">
      <xdr:nvSpPr>
        <xdr:cNvPr id="5073" name="TekstniOkvir 1"/>
        <xdr:cNvSpPr txBox="1"/>
      </xdr:nvSpPr>
      <xdr:spPr>
        <a:xfrm>
          <a:off x="566737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51</xdr:row>
      <xdr:rowOff>0</xdr:rowOff>
    </xdr:from>
    <xdr:ext cx="184731" cy="264560"/>
    <xdr:sp macro="" textlink="">
      <xdr:nvSpPr>
        <xdr:cNvPr id="5074" name="TekstniOkvir 1"/>
        <xdr:cNvSpPr txBox="1"/>
      </xdr:nvSpPr>
      <xdr:spPr>
        <a:xfrm>
          <a:off x="566737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51</xdr:row>
      <xdr:rowOff>0</xdr:rowOff>
    </xdr:from>
    <xdr:ext cx="184731" cy="264560"/>
    <xdr:sp macro="" textlink="">
      <xdr:nvSpPr>
        <xdr:cNvPr id="5075" name="TekstniOkvir 1"/>
        <xdr:cNvSpPr txBox="1"/>
      </xdr:nvSpPr>
      <xdr:spPr>
        <a:xfrm>
          <a:off x="566737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51</xdr:row>
      <xdr:rowOff>0</xdr:rowOff>
    </xdr:from>
    <xdr:ext cx="184731" cy="264560"/>
    <xdr:sp macro="" textlink="">
      <xdr:nvSpPr>
        <xdr:cNvPr id="5076" name="TekstniOkvir 1"/>
        <xdr:cNvSpPr txBox="1"/>
      </xdr:nvSpPr>
      <xdr:spPr>
        <a:xfrm>
          <a:off x="566737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51</xdr:row>
      <xdr:rowOff>0</xdr:rowOff>
    </xdr:from>
    <xdr:ext cx="184731" cy="264560"/>
    <xdr:sp macro="" textlink="">
      <xdr:nvSpPr>
        <xdr:cNvPr id="5077" name="TekstniOkvir 1"/>
        <xdr:cNvSpPr txBox="1"/>
      </xdr:nvSpPr>
      <xdr:spPr>
        <a:xfrm>
          <a:off x="566737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51</xdr:row>
      <xdr:rowOff>0</xdr:rowOff>
    </xdr:from>
    <xdr:ext cx="184731" cy="264560"/>
    <xdr:sp macro="" textlink="">
      <xdr:nvSpPr>
        <xdr:cNvPr id="5078" name="TekstniOkvir 1"/>
        <xdr:cNvSpPr txBox="1"/>
      </xdr:nvSpPr>
      <xdr:spPr>
        <a:xfrm>
          <a:off x="566737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51</xdr:row>
      <xdr:rowOff>0</xdr:rowOff>
    </xdr:from>
    <xdr:ext cx="184731" cy="264560"/>
    <xdr:sp macro="" textlink="">
      <xdr:nvSpPr>
        <xdr:cNvPr id="5079" name="TekstniOkvir 1"/>
        <xdr:cNvSpPr txBox="1"/>
      </xdr:nvSpPr>
      <xdr:spPr>
        <a:xfrm>
          <a:off x="566737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51</xdr:row>
      <xdr:rowOff>0</xdr:rowOff>
    </xdr:from>
    <xdr:ext cx="184731" cy="264560"/>
    <xdr:sp macro="" textlink="">
      <xdr:nvSpPr>
        <xdr:cNvPr id="5080" name="TekstniOkvir 1"/>
        <xdr:cNvSpPr txBox="1"/>
      </xdr:nvSpPr>
      <xdr:spPr>
        <a:xfrm>
          <a:off x="566737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51</xdr:row>
      <xdr:rowOff>0</xdr:rowOff>
    </xdr:from>
    <xdr:ext cx="184731" cy="264560"/>
    <xdr:sp macro="" textlink="">
      <xdr:nvSpPr>
        <xdr:cNvPr id="5081" name="TekstniOkvir 1"/>
        <xdr:cNvSpPr txBox="1"/>
      </xdr:nvSpPr>
      <xdr:spPr>
        <a:xfrm>
          <a:off x="566737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51</xdr:row>
      <xdr:rowOff>0</xdr:rowOff>
    </xdr:from>
    <xdr:ext cx="184731" cy="264560"/>
    <xdr:sp macro="" textlink="">
      <xdr:nvSpPr>
        <xdr:cNvPr id="5082" name="TekstniOkvir 1"/>
        <xdr:cNvSpPr txBox="1"/>
      </xdr:nvSpPr>
      <xdr:spPr>
        <a:xfrm>
          <a:off x="566737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51</xdr:row>
      <xdr:rowOff>0</xdr:rowOff>
    </xdr:from>
    <xdr:ext cx="184731" cy="264560"/>
    <xdr:sp macro="" textlink="">
      <xdr:nvSpPr>
        <xdr:cNvPr id="5083" name="TekstniOkvir 1"/>
        <xdr:cNvSpPr txBox="1"/>
      </xdr:nvSpPr>
      <xdr:spPr>
        <a:xfrm>
          <a:off x="566737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51</xdr:row>
      <xdr:rowOff>0</xdr:rowOff>
    </xdr:from>
    <xdr:ext cx="184731" cy="264560"/>
    <xdr:sp macro="" textlink="">
      <xdr:nvSpPr>
        <xdr:cNvPr id="5084" name="TekstniOkvir 1"/>
        <xdr:cNvSpPr txBox="1"/>
      </xdr:nvSpPr>
      <xdr:spPr>
        <a:xfrm>
          <a:off x="566737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51</xdr:row>
      <xdr:rowOff>0</xdr:rowOff>
    </xdr:from>
    <xdr:ext cx="184731" cy="264560"/>
    <xdr:sp macro="" textlink="">
      <xdr:nvSpPr>
        <xdr:cNvPr id="5085" name="TekstniOkvir 1"/>
        <xdr:cNvSpPr txBox="1"/>
      </xdr:nvSpPr>
      <xdr:spPr>
        <a:xfrm>
          <a:off x="566737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53</xdr:row>
      <xdr:rowOff>0</xdr:rowOff>
    </xdr:from>
    <xdr:ext cx="184731" cy="264560"/>
    <xdr:sp macro="" textlink="">
      <xdr:nvSpPr>
        <xdr:cNvPr id="5086" name="TekstniOkvir 1"/>
        <xdr:cNvSpPr txBox="1"/>
      </xdr:nvSpPr>
      <xdr:spPr>
        <a:xfrm>
          <a:off x="5667375" y="1466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53</xdr:row>
      <xdr:rowOff>0</xdr:rowOff>
    </xdr:from>
    <xdr:ext cx="184731" cy="264560"/>
    <xdr:sp macro="" textlink="">
      <xdr:nvSpPr>
        <xdr:cNvPr id="5087" name="TekstniOkvir 1"/>
        <xdr:cNvSpPr txBox="1"/>
      </xdr:nvSpPr>
      <xdr:spPr>
        <a:xfrm>
          <a:off x="5667375" y="1466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82</xdr:row>
      <xdr:rowOff>0</xdr:rowOff>
    </xdr:from>
    <xdr:ext cx="184731" cy="264560"/>
    <xdr:sp macro="" textlink="">
      <xdr:nvSpPr>
        <xdr:cNvPr id="5088" name="TekstniOkvir 1"/>
        <xdr:cNvSpPr txBox="1"/>
      </xdr:nvSpPr>
      <xdr:spPr>
        <a:xfrm>
          <a:off x="56673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82</xdr:row>
      <xdr:rowOff>0</xdr:rowOff>
    </xdr:from>
    <xdr:ext cx="184731" cy="264560"/>
    <xdr:sp macro="" textlink="">
      <xdr:nvSpPr>
        <xdr:cNvPr id="5089" name="TekstniOkvir 1"/>
        <xdr:cNvSpPr txBox="1"/>
      </xdr:nvSpPr>
      <xdr:spPr>
        <a:xfrm>
          <a:off x="56673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81</xdr:row>
      <xdr:rowOff>0</xdr:rowOff>
    </xdr:from>
    <xdr:ext cx="184731" cy="264560"/>
    <xdr:sp macro="" textlink="">
      <xdr:nvSpPr>
        <xdr:cNvPr id="5090" name="TekstniOkvir 1"/>
        <xdr:cNvSpPr txBox="1"/>
      </xdr:nvSpPr>
      <xdr:spPr>
        <a:xfrm>
          <a:off x="5667375" y="2002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81</xdr:row>
      <xdr:rowOff>0</xdr:rowOff>
    </xdr:from>
    <xdr:ext cx="184731" cy="264560"/>
    <xdr:sp macro="" textlink="">
      <xdr:nvSpPr>
        <xdr:cNvPr id="5091" name="TekstniOkvir 1"/>
        <xdr:cNvSpPr txBox="1"/>
      </xdr:nvSpPr>
      <xdr:spPr>
        <a:xfrm>
          <a:off x="5667375" y="2002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81</xdr:row>
      <xdr:rowOff>0</xdr:rowOff>
    </xdr:from>
    <xdr:ext cx="184731" cy="264560"/>
    <xdr:sp macro="" textlink="">
      <xdr:nvSpPr>
        <xdr:cNvPr id="5092" name="TekstniOkvir 1"/>
        <xdr:cNvSpPr txBox="1"/>
      </xdr:nvSpPr>
      <xdr:spPr>
        <a:xfrm>
          <a:off x="5667375" y="2002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81</xdr:row>
      <xdr:rowOff>0</xdr:rowOff>
    </xdr:from>
    <xdr:ext cx="184731" cy="264560"/>
    <xdr:sp macro="" textlink="">
      <xdr:nvSpPr>
        <xdr:cNvPr id="5093" name="TekstniOkvir 1"/>
        <xdr:cNvSpPr txBox="1"/>
      </xdr:nvSpPr>
      <xdr:spPr>
        <a:xfrm>
          <a:off x="5667375" y="2002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81</xdr:row>
      <xdr:rowOff>0</xdr:rowOff>
    </xdr:from>
    <xdr:ext cx="184731" cy="264560"/>
    <xdr:sp macro="" textlink="">
      <xdr:nvSpPr>
        <xdr:cNvPr id="5094" name="TekstniOkvir 1"/>
        <xdr:cNvSpPr txBox="1"/>
      </xdr:nvSpPr>
      <xdr:spPr>
        <a:xfrm>
          <a:off x="5667375" y="2002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81</xdr:row>
      <xdr:rowOff>0</xdr:rowOff>
    </xdr:from>
    <xdr:ext cx="184731" cy="264560"/>
    <xdr:sp macro="" textlink="">
      <xdr:nvSpPr>
        <xdr:cNvPr id="5095" name="TekstniOkvir 1"/>
        <xdr:cNvSpPr txBox="1"/>
      </xdr:nvSpPr>
      <xdr:spPr>
        <a:xfrm>
          <a:off x="5667375" y="2002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83</xdr:row>
      <xdr:rowOff>0</xdr:rowOff>
    </xdr:from>
    <xdr:ext cx="184731" cy="264560"/>
    <xdr:sp macro="" textlink="">
      <xdr:nvSpPr>
        <xdr:cNvPr id="5096" name="TekstniOkvir 1"/>
        <xdr:cNvSpPr txBox="1"/>
      </xdr:nvSpPr>
      <xdr:spPr>
        <a:xfrm>
          <a:off x="5667375" y="2030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83</xdr:row>
      <xdr:rowOff>0</xdr:rowOff>
    </xdr:from>
    <xdr:ext cx="184731" cy="264560"/>
    <xdr:sp macro="" textlink="">
      <xdr:nvSpPr>
        <xdr:cNvPr id="5097" name="TekstniOkvir 1"/>
        <xdr:cNvSpPr txBox="1"/>
      </xdr:nvSpPr>
      <xdr:spPr>
        <a:xfrm>
          <a:off x="5667375" y="2030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82</xdr:row>
      <xdr:rowOff>0</xdr:rowOff>
    </xdr:from>
    <xdr:ext cx="184731" cy="264560"/>
    <xdr:sp macro="" textlink="">
      <xdr:nvSpPr>
        <xdr:cNvPr id="5098" name="TekstniOkvir 1"/>
        <xdr:cNvSpPr txBox="1"/>
      </xdr:nvSpPr>
      <xdr:spPr>
        <a:xfrm>
          <a:off x="56673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82</xdr:row>
      <xdr:rowOff>0</xdr:rowOff>
    </xdr:from>
    <xdr:ext cx="184731" cy="264560"/>
    <xdr:sp macro="" textlink="">
      <xdr:nvSpPr>
        <xdr:cNvPr id="5099" name="TekstniOkvir 1"/>
        <xdr:cNvSpPr txBox="1"/>
      </xdr:nvSpPr>
      <xdr:spPr>
        <a:xfrm>
          <a:off x="56673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82</xdr:row>
      <xdr:rowOff>0</xdr:rowOff>
    </xdr:from>
    <xdr:ext cx="184731" cy="264560"/>
    <xdr:sp macro="" textlink="">
      <xdr:nvSpPr>
        <xdr:cNvPr id="5100" name="TekstniOkvir 1"/>
        <xdr:cNvSpPr txBox="1"/>
      </xdr:nvSpPr>
      <xdr:spPr>
        <a:xfrm>
          <a:off x="56673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82</xdr:row>
      <xdr:rowOff>0</xdr:rowOff>
    </xdr:from>
    <xdr:ext cx="184731" cy="264560"/>
    <xdr:sp macro="" textlink="">
      <xdr:nvSpPr>
        <xdr:cNvPr id="5101" name="TekstniOkvir 1"/>
        <xdr:cNvSpPr txBox="1"/>
      </xdr:nvSpPr>
      <xdr:spPr>
        <a:xfrm>
          <a:off x="56673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82</xdr:row>
      <xdr:rowOff>0</xdr:rowOff>
    </xdr:from>
    <xdr:ext cx="184731" cy="264560"/>
    <xdr:sp macro="" textlink="">
      <xdr:nvSpPr>
        <xdr:cNvPr id="5102" name="TekstniOkvir 1"/>
        <xdr:cNvSpPr txBox="1"/>
      </xdr:nvSpPr>
      <xdr:spPr>
        <a:xfrm>
          <a:off x="56673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82</xdr:row>
      <xdr:rowOff>0</xdr:rowOff>
    </xdr:from>
    <xdr:ext cx="184731" cy="264560"/>
    <xdr:sp macro="" textlink="">
      <xdr:nvSpPr>
        <xdr:cNvPr id="5103" name="TekstniOkvir 1"/>
        <xdr:cNvSpPr txBox="1"/>
      </xdr:nvSpPr>
      <xdr:spPr>
        <a:xfrm>
          <a:off x="5667375" y="2016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81</xdr:row>
      <xdr:rowOff>0</xdr:rowOff>
    </xdr:from>
    <xdr:ext cx="184731" cy="264560"/>
    <xdr:sp macro="" textlink="">
      <xdr:nvSpPr>
        <xdr:cNvPr id="5104" name="TekstniOkvir 1"/>
        <xdr:cNvSpPr txBox="1"/>
      </xdr:nvSpPr>
      <xdr:spPr>
        <a:xfrm>
          <a:off x="5667375" y="2002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81</xdr:row>
      <xdr:rowOff>0</xdr:rowOff>
    </xdr:from>
    <xdr:ext cx="184731" cy="264560"/>
    <xdr:sp macro="" textlink="">
      <xdr:nvSpPr>
        <xdr:cNvPr id="5105" name="TekstniOkvir 1"/>
        <xdr:cNvSpPr txBox="1"/>
      </xdr:nvSpPr>
      <xdr:spPr>
        <a:xfrm>
          <a:off x="5667375" y="2002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81</xdr:row>
      <xdr:rowOff>0</xdr:rowOff>
    </xdr:from>
    <xdr:ext cx="184731" cy="264560"/>
    <xdr:sp macro="" textlink="">
      <xdr:nvSpPr>
        <xdr:cNvPr id="5106" name="TekstniOkvir 1"/>
        <xdr:cNvSpPr txBox="1"/>
      </xdr:nvSpPr>
      <xdr:spPr>
        <a:xfrm>
          <a:off x="5667375" y="2002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81</xdr:row>
      <xdr:rowOff>0</xdr:rowOff>
    </xdr:from>
    <xdr:ext cx="184731" cy="264560"/>
    <xdr:sp macro="" textlink="">
      <xdr:nvSpPr>
        <xdr:cNvPr id="5107" name="TekstniOkvir 1"/>
        <xdr:cNvSpPr txBox="1"/>
      </xdr:nvSpPr>
      <xdr:spPr>
        <a:xfrm>
          <a:off x="5667375" y="2002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81</xdr:row>
      <xdr:rowOff>0</xdr:rowOff>
    </xdr:from>
    <xdr:ext cx="184731" cy="264560"/>
    <xdr:sp macro="" textlink="">
      <xdr:nvSpPr>
        <xdr:cNvPr id="5108" name="TekstniOkvir 1"/>
        <xdr:cNvSpPr txBox="1"/>
      </xdr:nvSpPr>
      <xdr:spPr>
        <a:xfrm>
          <a:off x="5667375" y="2002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81</xdr:row>
      <xdr:rowOff>0</xdr:rowOff>
    </xdr:from>
    <xdr:ext cx="184731" cy="264560"/>
    <xdr:sp macro="" textlink="">
      <xdr:nvSpPr>
        <xdr:cNvPr id="5109" name="TekstniOkvir 1"/>
        <xdr:cNvSpPr txBox="1"/>
      </xdr:nvSpPr>
      <xdr:spPr>
        <a:xfrm>
          <a:off x="5667375" y="2002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81</xdr:row>
      <xdr:rowOff>0</xdr:rowOff>
    </xdr:from>
    <xdr:ext cx="184731" cy="264560"/>
    <xdr:sp macro="" textlink="">
      <xdr:nvSpPr>
        <xdr:cNvPr id="5110" name="TekstniOkvir 1"/>
        <xdr:cNvSpPr txBox="1"/>
      </xdr:nvSpPr>
      <xdr:spPr>
        <a:xfrm>
          <a:off x="5667375" y="2002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81</xdr:row>
      <xdr:rowOff>0</xdr:rowOff>
    </xdr:from>
    <xdr:ext cx="184731" cy="264560"/>
    <xdr:sp macro="" textlink="">
      <xdr:nvSpPr>
        <xdr:cNvPr id="5111" name="TekstniOkvir 1"/>
        <xdr:cNvSpPr txBox="1"/>
      </xdr:nvSpPr>
      <xdr:spPr>
        <a:xfrm>
          <a:off x="5667375" y="2002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81</xdr:row>
      <xdr:rowOff>0</xdr:rowOff>
    </xdr:from>
    <xdr:ext cx="184731" cy="264560"/>
    <xdr:sp macro="" textlink="">
      <xdr:nvSpPr>
        <xdr:cNvPr id="5112" name="TekstniOkvir 1"/>
        <xdr:cNvSpPr txBox="1"/>
      </xdr:nvSpPr>
      <xdr:spPr>
        <a:xfrm>
          <a:off x="5667375" y="2002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81</xdr:row>
      <xdr:rowOff>0</xdr:rowOff>
    </xdr:from>
    <xdr:ext cx="184731" cy="264560"/>
    <xdr:sp macro="" textlink="">
      <xdr:nvSpPr>
        <xdr:cNvPr id="5113" name="TekstniOkvir 1"/>
        <xdr:cNvSpPr txBox="1"/>
      </xdr:nvSpPr>
      <xdr:spPr>
        <a:xfrm>
          <a:off x="5667375" y="2002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81</xdr:row>
      <xdr:rowOff>0</xdr:rowOff>
    </xdr:from>
    <xdr:ext cx="184731" cy="264560"/>
    <xdr:sp macro="" textlink="">
      <xdr:nvSpPr>
        <xdr:cNvPr id="5114" name="TekstniOkvir 1"/>
        <xdr:cNvSpPr txBox="1"/>
      </xdr:nvSpPr>
      <xdr:spPr>
        <a:xfrm>
          <a:off x="5667375" y="2002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81</xdr:row>
      <xdr:rowOff>0</xdr:rowOff>
    </xdr:from>
    <xdr:ext cx="184731" cy="264560"/>
    <xdr:sp macro="" textlink="">
      <xdr:nvSpPr>
        <xdr:cNvPr id="5115" name="TekstniOkvir 1"/>
        <xdr:cNvSpPr txBox="1"/>
      </xdr:nvSpPr>
      <xdr:spPr>
        <a:xfrm>
          <a:off x="5667375" y="2002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81</xdr:row>
      <xdr:rowOff>0</xdr:rowOff>
    </xdr:from>
    <xdr:ext cx="184731" cy="264560"/>
    <xdr:sp macro="" textlink="">
      <xdr:nvSpPr>
        <xdr:cNvPr id="5116" name="TekstniOkvir 1"/>
        <xdr:cNvSpPr txBox="1"/>
      </xdr:nvSpPr>
      <xdr:spPr>
        <a:xfrm>
          <a:off x="5667375" y="2002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81</xdr:row>
      <xdr:rowOff>0</xdr:rowOff>
    </xdr:from>
    <xdr:ext cx="184731" cy="264560"/>
    <xdr:sp macro="" textlink="">
      <xdr:nvSpPr>
        <xdr:cNvPr id="5117" name="TekstniOkvir 1"/>
        <xdr:cNvSpPr txBox="1"/>
      </xdr:nvSpPr>
      <xdr:spPr>
        <a:xfrm>
          <a:off x="5667375" y="2002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81</xdr:row>
      <xdr:rowOff>0</xdr:rowOff>
    </xdr:from>
    <xdr:ext cx="184731" cy="264560"/>
    <xdr:sp macro="" textlink="">
      <xdr:nvSpPr>
        <xdr:cNvPr id="5118" name="TekstniOkvir 1"/>
        <xdr:cNvSpPr txBox="1"/>
      </xdr:nvSpPr>
      <xdr:spPr>
        <a:xfrm>
          <a:off x="5667375" y="2002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81</xdr:row>
      <xdr:rowOff>0</xdr:rowOff>
    </xdr:from>
    <xdr:ext cx="184731" cy="264560"/>
    <xdr:sp macro="" textlink="">
      <xdr:nvSpPr>
        <xdr:cNvPr id="5119" name="TekstniOkvir 1"/>
        <xdr:cNvSpPr txBox="1"/>
      </xdr:nvSpPr>
      <xdr:spPr>
        <a:xfrm>
          <a:off x="5667375" y="2002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83</xdr:row>
      <xdr:rowOff>0</xdr:rowOff>
    </xdr:from>
    <xdr:ext cx="184731" cy="264560"/>
    <xdr:sp macro="" textlink="">
      <xdr:nvSpPr>
        <xdr:cNvPr id="5120" name="TekstniOkvir 1"/>
        <xdr:cNvSpPr txBox="1"/>
      </xdr:nvSpPr>
      <xdr:spPr>
        <a:xfrm>
          <a:off x="5667375" y="2030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83</xdr:row>
      <xdr:rowOff>0</xdr:rowOff>
    </xdr:from>
    <xdr:ext cx="184731" cy="264560"/>
    <xdr:sp macro="" textlink="">
      <xdr:nvSpPr>
        <xdr:cNvPr id="5121" name="TekstniOkvir 1"/>
        <xdr:cNvSpPr txBox="1"/>
      </xdr:nvSpPr>
      <xdr:spPr>
        <a:xfrm>
          <a:off x="5667375" y="2030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98</xdr:row>
      <xdr:rowOff>0</xdr:rowOff>
    </xdr:from>
    <xdr:ext cx="184731" cy="264560"/>
    <xdr:sp macro="" textlink="">
      <xdr:nvSpPr>
        <xdr:cNvPr id="5122" name="TekstniOkvir 1"/>
        <xdr:cNvSpPr txBox="1"/>
      </xdr:nvSpPr>
      <xdr:spPr>
        <a:xfrm>
          <a:off x="5667375" y="227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98</xdr:row>
      <xdr:rowOff>0</xdr:rowOff>
    </xdr:from>
    <xdr:ext cx="184731" cy="264560"/>
    <xdr:sp macro="" textlink="">
      <xdr:nvSpPr>
        <xdr:cNvPr id="5123" name="TekstniOkvir 1"/>
        <xdr:cNvSpPr txBox="1"/>
      </xdr:nvSpPr>
      <xdr:spPr>
        <a:xfrm>
          <a:off x="5667375" y="227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97</xdr:row>
      <xdr:rowOff>0</xdr:rowOff>
    </xdr:from>
    <xdr:ext cx="184731" cy="264560"/>
    <xdr:sp macro="" textlink="">
      <xdr:nvSpPr>
        <xdr:cNvPr id="5124" name="TekstniOkvir 1"/>
        <xdr:cNvSpPr txBox="1"/>
      </xdr:nvSpPr>
      <xdr:spPr>
        <a:xfrm>
          <a:off x="566737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97</xdr:row>
      <xdr:rowOff>0</xdr:rowOff>
    </xdr:from>
    <xdr:ext cx="184731" cy="264560"/>
    <xdr:sp macro="" textlink="">
      <xdr:nvSpPr>
        <xdr:cNvPr id="5125" name="TekstniOkvir 1"/>
        <xdr:cNvSpPr txBox="1"/>
      </xdr:nvSpPr>
      <xdr:spPr>
        <a:xfrm>
          <a:off x="566737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97</xdr:row>
      <xdr:rowOff>0</xdr:rowOff>
    </xdr:from>
    <xdr:ext cx="184731" cy="264560"/>
    <xdr:sp macro="" textlink="">
      <xdr:nvSpPr>
        <xdr:cNvPr id="5126" name="TekstniOkvir 1"/>
        <xdr:cNvSpPr txBox="1"/>
      </xdr:nvSpPr>
      <xdr:spPr>
        <a:xfrm>
          <a:off x="566737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97</xdr:row>
      <xdr:rowOff>0</xdr:rowOff>
    </xdr:from>
    <xdr:ext cx="184731" cy="264560"/>
    <xdr:sp macro="" textlink="">
      <xdr:nvSpPr>
        <xdr:cNvPr id="5127" name="TekstniOkvir 1"/>
        <xdr:cNvSpPr txBox="1"/>
      </xdr:nvSpPr>
      <xdr:spPr>
        <a:xfrm>
          <a:off x="566737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97</xdr:row>
      <xdr:rowOff>0</xdr:rowOff>
    </xdr:from>
    <xdr:ext cx="184731" cy="264560"/>
    <xdr:sp macro="" textlink="">
      <xdr:nvSpPr>
        <xdr:cNvPr id="5128" name="TekstniOkvir 1"/>
        <xdr:cNvSpPr txBox="1"/>
      </xdr:nvSpPr>
      <xdr:spPr>
        <a:xfrm>
          <a:off x="566737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97</xdr:row>
      <xdr:rowOff>0</xdr:rowOff>
    </xdr:from>
    <xdr:ext cx="184731" cy="264560"/>
    <xdr:sp macro="" textlink="">
      <xdr:nvSpPr>
        <xdr:cNvPr id="5129" name="TekstniOkvir 1"/>
        <xdr:cNvSpPr txBox="1"/>
      </xdr:nvSpPr>
      <xdr:spPr>
        <a:xfrm>
          <a:off x="566737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99</xdr:row>
      <xdr:rowOff>0</xdr:rowOff>
    </xdr:from>
    <xdr:ext cx="184731" cy="264560"/>
    <xdr:sp macro="" textlink="">
      <xdr:nvSpPr>
        <xdr:cNvPr id="5130" name="TekstniOkvir 1"/>
        <xdr:cNvSpPr txBox="1"/>
      </xdr:nvSpPr>
      <xdr:spPr>
        <a:xfrm>
          <a:off x="5667375" y="229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99</xdr:row>
      <xdr:rowOff>0</xdr:rowOff>
    </xdr:from>
    <xdr:ext cx="184731" cy="264560"/>
    <xdr:sp macro="" textlink="">
      <xdr:nvSpPr>
        <xdr:cNvPr id="5131" name="TekstniOkvir 1"/>
        <xdr:cNvSpPr txBox="1"/>
      </xdr:nvSpPr>
      <xdr:spPr>
        <a:xfrm>
          <a:off x="5667375" y="229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98</xdr:row>
      <xdr:rowOff>0</xdr:rowOff>
    </xdr:from>
    <xdr:ext cx="184731" cy="264560"/>
    <xdr:sp macro="" textlink="">
      <xdr:nvSpPr>
        <xdr:cNvPr id="5132" name="TekstniOkvir 1"/>
        <xdr:cNvSpPr txBox="1"/>
      </xdr:nvSpPr>
      <xdr:spPr>
        <a:xfrm>
          <a:off x="5667375" y="227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98</xdr:row>
      <xdr:rowOff>0</xdr:rowOff>
    </xdr:from>
    <xdr:ext cx="184731" cy="264560"/>
    <xdr:sp macro="" textlink="">
      <xdr:nvSpPr>
        <xdr:cNvPr id="5133" name="TekstniOkvir 1"/>
        <xdr:cNvSpPr txBox="1"/>
      </xdr:nvSpPr>
      <xdr:spPr>
        <a:xfrm>
          <a:off x="5667375" y="227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98</xdr:row>
      <xdr:rowOff>0</xdr:rowOff>
    </xdr:from>
    <xdr:ext cx="184731" cy="264560"/>
    <xdr:sp macro="" textlink="">
      <xdr:nvSpPr>
        <xdr:cNvPr id="5134" name="TekstniOkvir 1"/>
        <xdr:cNvSpPr txBox="1"/>
      </xdr:nvSpPr>
      <xdr:spPr>
        <a:xfrm>
          <a:off x="5667375" y="227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98</xdr:row>
      <xdr:rowOff>0</xdr:rowOff>
    </xdr:from>
    <xdr:ext cx="184731" cy="264560"/>
    <xdr:sp macro="" textlink="">
      <xdr:nvSpPr>
        <xdr:cNvPr id="5135" name="TekstniOkvir 1"/>
        <xdr:cNvSpPr txBox="1"/>
      </xdr:nvSpPr>
      <xdr:spPr>
        <a:xfrm>
          <a:off x="5667375" y="227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98</xdr:row>
      <xdr:rowOff>0</xdr:rowOff>
    </xdr:from>
    <xdr:ext cx="184731" cy="264560"/>
    <xdr:sp macro="" textlink="">
      <xdr:nvSpPr>
        <xdr:cNvPr id="5136" name="TekstniOkvir 1"/>
        <xdr:cNvSpPr txBox="1"/>
      </xdr:nvSpPr>
      <xdr:spPr>
        <a:xfrm>
          <a:off x="5667375" y="227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98</xdr:row>
      <xdr:rowOff>0</xdr:rowOff>
    </xdr:from>
    <xdr:ext cx="184731" cy="264560"/>
    <xdr:sp macro="" textlink="">
      <xdr:nvSpPr>
        <xdr:cNvPr id="5137" name="TekstniOkvir 1"/>
        <xdr:cNvSpPr txBox="1"/>
      </xdr:nvSpPr>
      <xdr:spPr>
        <a:xfrm>
          <a:off x="5667375" y="227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97</xdr:row>
      <xdr:rowOff>0</xdr:rowOff>
    </xdr:from>
    <xdr:ext cx="184731" cy="264560"/>
    <xdr:sp macro="" textlink="">
      <xdr:nvSpPr>
        <xdr:cNvPr id="5138" name="TekstniOkvir 1"/>
        <xdr:cNvSpPr txBox="1"/>
      </xdr:nvSpPr>
      <xdr:spPr>
        <a:xfrm>
          <a:off x="566737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97</xdr:row>
      <xdr:rowOff>0</xdr:rowOff>
    </xdr:from>
    <xdr:ext cx="184731" cy="264560"/>
    <xdr:sp macro="" textlink="">
      <xdr:nvSpPr>
        <xdr:cNvPr id="5139" name="TekstniOkvir 1"/>
        <xdr:cNvSpPr txBox="1"/>
      </xdr:nvSpPr>
      <xdr:spPr>
        <a:xfrm>
          <a:off x="566737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97</xdr:row>
      <xdr:rowOff>0</xdr:rowOff>
    </xdr:from>
    <xdr:ext cx="184731" cy="264560"/>
    <xdr:sp macro="" textlink="">
      <xdr:nvSpPr>
        <xdr:cNvPr id="5140" name="TekstniOkvir 1"/>
        <xdr:cNvSpPr txBox="1"/>
      </xdr:nvSpPr>
      <xdr:spPr>
        <a:xfrm>
          <a:off x="566737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97</xdr:row>
      <xdr:rowOff>0</xdr:rowOff>
    </xdr:from>
    <xdr:ext cx="184731" cy="264560"/>
    <xdr:sp macro="" textlink="">
      <xdr:nvSpPr>
        <xdr:cNvPr id="5141" name="TekstniOkvir 1"/>
        <xdr:cNvSpPr txBox="1"/>
      </xdr:nvSpPr>
      <xdr:spPr>
        <a:xfrm>
          <a:off x="566737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97</xdr:row>
      <xdr:rowOff>0</xdr:rowOff>
    </xdr:from>
    <xdr:ext cx="184731" cy="264560"/>
    <xdr:sp macro="" textlink="">
      <xdr:nvSpPr>
        <xdr:cNvPr id="5142" name="TekstniOkvir 1"/>
        <xdr:cNvSpPr txBox="1"/>
      </xdr:nvSpPr>
      <xdr:spPr>
        <a:xfrm>
          <a:off x="566737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97</xdr:row>
      <xdr:rowOff>0</xdr:rowOff>
    </xdr:from>
    <xdr:ext cx="184731" cy="264560"/>
    <xdr:sp macro="" textlink="">
      <xdr:nvSpPr>
        <xdr:cNvPr id="5143" name="TekstniOkvir 1"/>
        <xdr:cNvSpPr txBox="1"/>
      </xdr:nvSpPr>
      <xdr:spPr>
        <a:xfrm>
          <a:off x="566737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97</xdr:row>
      <xdr:rowOff>0</xdr:rowOff>
    </xdr:from>
    <xdr:ext cx="184731" cy="264560"/>
    <xdr:sp macro="" textlink="">
      <xdr:nvSpPr>
        <xdr:cNvPr id="5144" name="TekstniOkvir 1"/>
        <xdr:cNvSpPr txBox="1"/>
      </xdr:nvSpPr>
      <xdr:spPr>
        <a:xfrm>
          <a:off x="566737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97</xdr:row>
      <xdr:rowOff>0</xdr:rowOff>
    </xdr:from>
    <xdr:ext cx="184731" cy="264560"/>
    <xdr:sp macro="" textlink="">
      <xdr:nvSpPr>
        <xdr:cNvPr id="5145" name="TekstniOkvir 1"/>
        <xdr:cNvSpPr txBox="1"/>
      </xdr:nvSpPr>
      <xdr:spPr>
        <a:xfrm>
          <a:off x="566737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97</xdr:row>
      <xdr:rowOff>0</xdr:rowOff>
    </xdr:from>
    <xdr:ext cx="184731" cy="264560"/>
    <xdr:sp macro="" textlink="">
      <xdr:nvSpPr>
        <xdr:cNvPr id="5146" name="TekstniOkvir 1"/>
        <xdr:cNvSpPr txBox="1"/>
      </xdr:nvSpPr>
      <xdr:spPr>
        <a:xfrm>
          <a:off x="566737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97</xdr:row>
      <xdr:rowOff>0</xdr:rowOff>
    </xdr:from>
    <xdr:ext cx="184731" cy="264560"/>
    <xdr:sp macro="" textlink="">
      <xdr:nvSpPr>
        <xdr:cNvPr id="5147" name="TekstniOkvir 1"/>
        <xdr:cNvSpPr txBox="1"/>
      </xdr:nvSpPr>
      <xdr:spPr>
        <a:xfrm>
          <a:off x="566737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97</xdr:row>
      <xdr:rowOff>0</xdr:rowOff>
    </xdr:from>
    <xdr:ext cx="184731" cy="264560"/>
    <xdr:sp macro="" textlink="">
      <xdr:nvSpPr>
        <xdr:cNvPr id="5148" name="TekstniOkvir 1"/>
        <xdr:cNvSpPr txBox="1"/>
      </xdr:nvSpPr>
      <xdr:spPr>
        <a:xfrm>
          <a:off x="566737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97</xdr:row>
      <xdr:rowOff>0</xdr:rowOff>
    </xdr:from>
    <xdr:ext cx="184731" cy="264560"/>
    <xdr:sp macro="" textlink="">
      <xdr:nvSpPr>
        <xdr:cNvPr id="5149" name="TekstniOkvir 1"/>
        <xdr:cNvSpPr txBox="1"/>
      </xdr:nvSpPr>
      <xdr:spPr>
        <a:xfrm>
          <a:off x="566737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97</xdr:row>
      <xdr:rowOff>0</xdr:rowOff>
    </xdr:from>
    <xdr:ext cx="184731" cy="264560"/>
    <xdr:sp macro="" textlink="">
      <xdr:nvSpPr>
        <xdr:cNvPr id="5150" name="TekstniOkvir 1"/>
        <xdr:cNvSpPr txBox="1"/>
      </xdr:nvSpPr>
      <xdr:spPr>
        <a:xfrm>
          <a:off x="566737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97</xdr:row>
      <xdr:rowOff>0</xdr:rowOff>
    </xdr:from>
    <xdr:ext cx="184731" cy="264560"/>
    <xdr:sp macro="" textlink="">
      <xdr:nvSpPr>
        <xdr:cNvPr id="5151" name="TekstniOkvir 1"/>
        <xdr:cNvSpPr txBox="1"/>
      </xdr:nvSpPr>
      <xdr:spPr>
        <a:xfrm>
          <a:off x="566737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97</xdr:row>
      <xdr:rowOff>0</xdr:rowOff>
    </xdr:from>
    <xdr:ext cx="184731" cy="264560"/>
    <xdr:sp macro="" textlink="">
      <xdr:nvSpPr>
        <xdr:cNvPr id="5152" name="TekstniOkvir 1"/>
        <xdr:cNvSpPr txBox="1"/>
      </xdr:nvSpPr>
      <xdr:spPr>
        <a:xfrm>
          <a:off x="566737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97</xdr:row>
      <xdr:rowOff>0</xdr:rowOff>
    </xdr:from>
    <xdr:ext cx="184731" cy="264560"/>
    <xdr:sp macro="" textlink="">
      <xdr:nvSpPr>
        <xdr:cNvPr id="5153" name="TekstniOkvir 1"/>
        <xdr:cNvSpPr txBox="1"/>
      </xdr:nvSpPr>
      <xdr:spPr>
        <a:xfrm>
          <a:off x="5667375" y="226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99</xdr:row>
      <xdr:rowOff>0</xdr:rowOff>
    </xdr:from>
    <xdr:ext cx="184731" cy="264560"/>
    <xdr:sp macro="" textlink="">
      <xdr:nvSpPr>
        <xdr:cNvPr id="5154" name="TekstniOkvir 1"/>
        <xdr:cNvSpPr txBox="1"/>
      </xdr:nvSpPr>
      <xdr:spPr>
        <a:xfrm>
          <a:off x="5667375" y="229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99</xdr:row>
      <xdr:rowOff>0</xdr:rowOff>
    </xdr:from>
    <xdr:ext cx="184731" cy="264560"/>
    <xdr:sp macro="" textlink="">
      <xdr:nvSpPr>
        <xdr:cNvPr id="5155" name="TekstniOkvir 1"/>
        <xdr:cNvSpPr txBox="1"/>
      </xdr:nvSpPr>
      <xdr:spPr>
        <a:xfrm>
          <a:off x="5667375" y="229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111</xdr:row>
      <xdr:rowOff>0</xdr:rowOff>
    </xdr:from>
    <xdr:ext cx="184731" cy="264560"/>
    <xdr:sp macro="" textlink="">
      <xdr:nvSpPr>
        <xdr:cNvPr id="5156" name="TekstniOkvir 1"/>
        <xdr:cNvSpPr txBox="1"/>
      </xdr:nvSpPr>
      <xdr:spPr>
        <a:xfrm>
          <a:off x="5667375" y="2564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111</xdr:row>
      <xdr:rowOff>0</xdr:rowOff>
    </xdr:from>
    <xdr:ext cx="184731" cy="264560"/>
    <xdr:sp macro="" textlink="">
      <xdr:nvSpPr>
        <xdr:cNvPr id="5157" name="TekstniOkvir 1"/>
        <xdr:cNvSpPr txBox="1"/>
      </xdr:nvSpPr>
      <xdr:spPr>
        <a:xfrm>
          <a:off x="5667375" y="2564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110</xdr:row>
      <xdr:rowOff>0</xdr:rowOff>
    </xdr:from>
    <xdr:ext cx="184731" cy="264560"/>
    <xdr:sp macro="" textlink="">
      <xdr:nvSpPr>
        <xdr:cNvPr id="5158" name="TekstniOkvir 1"/>
        <xdr:cNvSpPr txBox="1"/>
      </xdr:nvSpPr>
      <xdr:spPr>
        <a:xfrm>
          <a:off x="5667375" y="2549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110</xdr:row>
      <xdr:rowOff>0</xdr:rowOff>
    </xdr:from>
    <xdr:ext cx="184731" cy="264560"/>
    <xdr:sp macro="" textlink="">
      <xdr:nvSpPr>
        <xdr:cNvPr id="5159" name="TekstniOkvir 1"/>
        <xdr:cNvSpPr txBox="1"/>
      </xdr:nvSpPr>
      <xdr:spPr>
        <a:xfrm>
          <a:off x="5667375" y="2549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110</xdr:row>
      <xdr:rowOff>0</xdr:rowOff>
    </xdr:from>
    <xdr:ext cx="184731" cy="264560"/>
    <xdr:sp macro="" textlink="">
      <xdr:nvSpPr>
        <xdr:cNvPr id="5160" name="TekstniOkvir 1"/>
        <xdr:cNvSpPr txBox="1"/>
      </xdr:nvSpPr>
      <xdr:spPr>
        <a:xfrm>
          <a:off x="5667375" y="2549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110</xdr:row>
      <xdr:rowOff>0</xdr:rowOff>
    </xdr:from>
    <xdr:ext cx="184731" cy="264560"/>
    <xdr:sp macro="" textlink="">
      <xdr:nvSpPr>
        <xdr:cNvPr id="5161" name="TekstniOkvir 1"/>
        <xdr:cNvSpPr txBox="1"/>
      </xdr:nvSpPr>
      <xdr:spPr>
        <a:xfrm>
          <a:off x="5667375" y="2549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110</xdr:row>
      <xdr:rowOff>0</xdr:rowOff>
    </xdr:from>
    <xdr:ext cx="184731" cy="264560"/>
    <xdr:sp macro="" textlink="">
      <xdr:nvSpPr>
        <xdr:cNvPr id="5162" name="TekstniOkvir 1"/>
        <xdr:cNvSpPr txBox="1"/>
      </xdr:nvSpPr>
      <xdr:spPr>
        <a:xfrm>
          <a:off x="5667375" y="2549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110</xdr:row>
      <xdr:rowOff>0</xdr:rowOff>
    </xdr:from>
    <xdr:ext cx="184731" cy="264560"/>
    <xdr:sp macro="" textlink="">
      <xdr:nvSpPr>
        <xdr:cNvPr id="5163" name="TekstniOkvir 1"/>
        <xdr:cNvSpPr txBox="1"/>
      </xdr:nvSpPr>
      <xdr:spPr>
        <a:xfrm>
          <a:off x="5667375" y="2549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112</xdr:row>
      <xdr:rowOff>0</xdr:rowOff>
    </xdr:from>
    <xdr:ext cx="184731" cy="264560"/>
    <xdr:sp macro="" textlink="">
      <xdr:nvSpPr>
        <xdr:cNvPr id="5164" name="TekstniOkvir 1"/>
        <xdr:cNvSpPr txBox="1"/>
      </xdr:nvSpPr>
      <xdr:spPr>
        <a:xfrm>
          <a:off x="5667375" y="257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112</xdr:row>
      <xdr:rowOff>0</xdr:rowOff>
    </xdr:from>
    <xdr:ext cx="184731" cy="264560"/>
    <xdr:sp macro="" textlink="">
      <xdr:nvSpPr>
        <xdr:cNvPr id="5165" name="TekstniOkvir 1"/>
        <xdr:cNvSpPr txBox="1"/>
      </xdr:nvSpPr>
      <xdr:spPr>
        <a:xfrm>
          <a:off x="5667375" y="257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111</xdr:row>
      <xdr:rowOff>0</xdr:rowOff>
    </xdr:from>
    <xdr:ext cx="184731" cy="264560"/>
    <xdr:sp macro="" textlink="">
      <xdr:nvSpPr>
        <xdr:cNvPr id="5166" name="TekstniOkvir 1"/>
        <xdr:cNvSpPr txBox="1"/>
      </xdr:nvSpPr>
      <xdr:spPr>
        <a:xfrm>
          <a:off x="5667375" y="2564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111</xdr:row>
      <xdr:rowOff>0</xdr:rowOff>
    </xdr:from>
    <xdr:ext cx="184731" cy="264560"/>
    <xdr:sp macro="" textlink="">
      <xdr:nvSpPr>
        <xdr:cNvPr id="5167" name="TekstniOkvir 1"/>
        <xdr:cNvSpPr txBox="1"/>
      </xdr:nvSpPr>
      <xdr:spPr>
        <a:xfrm>
          <a:off x="5667375" y="2564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111</xdr:row>
      <xdr:rowOff>0</xdr:rowOff>
    </xdr:from>
    <xdr:ext cx="184731" cy="264560"/>
    <xdr:sp macro="" textlink="">
      <xdr:nvSpPr>
        <xdr:cNvPr id="5168" name="TekstniOkvir 1"/>
        <xdr:cNvSpPr txBox="1"/>
      </xdr:nvSpPr>
      <xdr:spPr>
        <a:xfrm>
          <a:off x="5667375" y="2564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111</xdr:row>
      <xdr:rowOff>0</xdr:rowOff>
    </xdr:from>
    <xdr:ext cx="184731" cy="264560"/>
    <xdr:sp macro="" textlink="">
      <xdr:nvSpPr>
        <xdr:cNvPr id="5169" name="TekstniOkvir 1"/>
        <xdr:cNvSpPr txBox="1"/>
      </xdr:nvSpPr>
      <xdr:spPr>
        <a:xfrm>
          <a:off x="5667375" y="2564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111</xdr:row>
      <xdr:rowOff>0</xdr:rowOff>
    </xdr:from>
    <xdr:ext cx="184731" cy="264560"/>
    <xdr:sp macro="" textlink="">
      <xdr:nvSpPr>
        <xdr:cNvPr id="5170" name="TekstniOkvir 1"/>
        <xdr:cNvSpPr txBox="1"/>
      </xdr:nvSpPr>
      <xdr:spPr>
        <a:xfrm>
          <a:off x="5667375" y="2564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111</xdr:row>
      <xdr:rowOff>0</xdr:rowOff>
    </xdr:from>
    <xdr:ext cx="184731" cy="264560"/>
    <xdr:sp macro="" textlink="">
      <xdr:nvSpPr>
        <xdr:cNvPr id="5171" name="TekstniOkvir 1"/>
        <xdr:cNvSpPr txBox="1"/>
      </xdr:nvSpPr>
      <xdr:spPr>
        <a:xfrm>
          <a:off x="5667375" y="2564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110</xdr:row>
      <xdr:rowOff>0</xdr:rowOff>
    </xdr:from>
    <xdr:ext cx="184731" cy="264560"/>
    <xdr:sp macro="" textlink="">
      <xdr:nvSpPr>
        <xdr:cNvPr id="5172" name="TekstniOkvir 1"/>
        <xdr:cNvSpPr txBox="1"/>
      </xdr:nvSpPr>
      <xdr:spPr>
        <a:xfrm>
          <a:off x="5667375" y="2549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110</xdr:row>
      <xdr:rowOff>0</xdr:rowOff>
    </xdr:from>
    <xdr:ext cx="184731" cy="264560"/>
    <xdr:sp macro="" textlink="">
      <xdr:nvSpPr>
        <xdr:cNvPr id="5173" name="TekstniOkvir 1"/>
        <xdr:cNvSpPr txBox="1"/>
      </xdr:nvSpPr>
      <xdr:spPr>
        <a:xfrm>
          <a:off x="5667375" y="2549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110</xdr:row>
      <xdr:rowOff>0</xdr:rowOff>
    </xdr:from>
    <xdr:ext cx="184731" cy="264560"/>
    <xdr:sp macro="" textlink="">
      <xdr:nvSpPr>
        <xdr:cNvPr id="5174" name="TekstniOkvir 1"/>
        <xdr:cNvSpPr txBox="1"/>
      </xdr:nvSpPr>
      <xdr:spPr>
        <a:xfrm>
          <a:off x="5667375" y="2549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110</xdr:row>
      <xdr:rowOff>0</xdr:rowOff>
    </xdr:from>
    <xdr:ext cx="184731" cy="264560"/>
    <xdr:sp macro="" textlink="">
      <xdr:nvSpPr>
        <xdr:cNvPr id="5175" name="TekstniOkvir 1"/>
        <xdr:cNvSpPr txBox="1"/>
      </xdr:nvSpPr>
      <xdr:spPr>
        <a:xfrm>
          <a:off x="5667375" y="2549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110</xdr:row>
      <xdr:rowOff>0</xdr:rowOff>
    </xdr:from>
    <xdr:ext cx="184731" cy="264560"/>
    <xdr:sp macro="" textlink="">
      <xdr:nvSpPr>
        <xdr:cNvPr id="5176" name="TekstniOkvir 1"/>
        <xdr:cNvSpPr txBox="1"/>
      </xdr:nvSpPr>
      <xdr:spPr>
        <a:xfrm>
          <a:off x="5667375" y="2549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110</xdr:row>
      <xdr:rowOff>0</xdr:rowOff>
    </xdr:from>
    <xdr:ext cx="184731" cy="264560"/>
    <xdr:sp macro="" textlink="">
      <xdr:nvSpPr>
        <xdr:cNvPr id="5177" name="TekstniOkvir 1"/>
        <xdr:cNvSpPr txBox="1"/>
      </xdr:nvSpPr>
      <xdr:spPr>
        <a:xfrm>
          <a:off x="5667375" y="2549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110</xdr:row>
      <xdr:rowOff>0</xdr:rowOff>
    </xdr:from>
    <xdr:ext cx="184731" cy="264560"/>
    <xdr:sp macro="" textlink="">
      <xdr:nvSpPr>
        <xdr:cNvPr id="5178" name="TekstniOkvir 1"/>
        <xdr:cNvSpPr txBox="1"/>
      </xdr:nvSpPr>
      <xdr:spPr>
        <a:xfrm>
          <a:off x="5667375" y="2549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110</xdr:row>
      <xdr:rowOff>0</xdr:rowOff>
    </xdr:from>
    <xdr:ext cx="184731" cy="264560"/>
    <xdr:sp macro="" textlink="">
      <xdr:nvSpPr>
        <xdr:cNvPr id="5179" name="TekstniOkvir 1"/>
        <xdr:cNvSpPr txBox="1"/>
      </xdr:nvSpPr>
      <xdr:spPr>
        <a:xfrm>
          <a:off x="5667375" y="2549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110</xdr:row>
      <xdr:rowOff>0</xdr:rowOff>
    </xdr:from>
    <xdr:ext cx="184731" cy="264560"/>
    <xdr:sp macro="" textlink="">
      <xdr:nvSpPr>
        <xdr:cNvPr id="5180" name="TekstniOkvir 1"/>
        <xdr:cNvSpPr txBox="1"/>
      </xdr:nvSpPr>
      <xdr:spPr>
        <a:xfrm>
          <a:off x="5667375" y="2549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110</xdr:row>
      <xdr:rowOff>0</xdr:rowOff>
    </xdr:from>
    <xdr:ext cx="184731" cy="264560"/>
    <xdr:sp macro="" textlink="">
      <xdr:nvSpPr>
        <xdr:cNvPr id="5181" name="TekstniOkvir 1"/>
        <xdr:cNvSpPr txBox="1"/>
      </xdr:nvSpPr>
      <xdr:spPr>
        <a:xfrm>
          <a:off x="5667375" y="2549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110</xdr:row>
      <xdr:rowOff>0</xdr:rowOff>
    </xdr:from>
    <xdr:ext cx="184731" cy="264560"/>
    <xdr:sp macro="" textlink="">
      <xdr:nvSpPr>
        <xdr:cNvPr id="5182" name="TekstniOkvir 1"/>
        <xdr:cNvSpPr txBox="1"/>
      </xdr:nvSpPr>
      <xdr:spPr>
        <a:xfrm>
          <a:off x="5667375" y="2549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110</xdr:row>
      <xdr:rowOff>0</xdr:rowOff>
    </xdr:from>
    <xdr:ext cx="184731" cy="264560"/>
    <xdr:sp macro="" textlink="">
      <xdr:nvSpPr>
        <xdr:cNvPr id="5183" name="TekstniOkvir 1"/>
        <xdr:cNvSpPr txBox="1"/>
      </xdr:nvSpPr>
      <xdr:spPr>
        <a:xfrm>
          <a:off x="5667375" y="2549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110</xdr:row>
      <xdr:rowOff>0</xdr:rowOff>
    </xdr:from>
    <xdr:ext cx="184731" cy="264560"/>
    <xdr:sp macro="" textlink="">
      <xdr:nvSpPr>
        <xdr:cNvPr id="5184" name="TekstniOkvir 1"/>
        <xdr:cNvSpPr txBox="1"/>
      </xdr:nvSpPr>
      <xdr:spPr>
        <a:xfrm>
          <a:off x="5667375" y="2549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110</xdr:row>
      <xdr:rowOff>0</xdr:rowOff>
    </xdr:from>
    <xdr:ext cx="184731" cy="264560"/>
    <xdr:sp macro="" textlink="">
      <xdr:nvSpPr>
        <xdr:cNvPr id="5185" name="TekstniOkvir 1"/>
        <xdr:cNvSpPr txBox="1"/>
      </xdr:nvSpPr>
      <xdr:spPr>
        <a:xfrm>
          <a:off x="5667375" y="2549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110</xdr:row>
      <xdr:rowOff>0</xdr:rowOff>
    </xdr:from>
    <xdr:ext cx="184731" cy="264560"/>
    <xdr:sp macro="" textlink="">
      <xdr:nvSpPr>
        <xdr:cNvPr id="5186" name="TekstniOkvir 1"/>
        <xdr:cNvSpPr txBox="1"/>
      </xdr:nvSpPr>
      <xdr:spPr>
        <a:xfrm>
          <a:off x="5667375" y="2549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110</xdr:row>
      <xdr:rowOff>0</xdr:rowOff>
    </xdr:from>
    <xdr:ext cx="184731" cy="264560"/>
    <xdr:sp macro="" textlink="">
      <xdr:nvSpPr>
        <xdr:cNvPr id="5187" name="TekstniOkvir 1"/>
        <xdr:cNvSpPr txBox="1"/>
      </xdr:nvSpPr>
      <xdr:spPr>
        <a:xfrm>
          <a:off x="5667375" y="2549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112</xdr:row>
      <xdr:rowOff>0</xdr:rowOff>
    </xdr:from>
    <xdr:ext cx="184731" cy="264560"/>
    <xdr:sp macro="" textlink="">
      <xdr:nvSpPr>
        <xdr:cNvPr id="5188" name="TekstniOkvir 1"/>
        <xdr:cNvSpPr txBox="1"/>
      </xdr:nvSpPr>
      <xdr:spPr>
        <a:xfrm>
          <a:off x="5667375" y="257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112</xdr:row>
      <xdr:rowOff>0</xdr:rowOff>
    </xdr:from>
    <xdr:ext cx="184731" cy="264560"/>
    <xdr:sp macro="" textlink="">
      <xdr:nvSpPr>
        <xdr:cNvPr id="5189" name="TekstniOkvir 1"/>
        <xdr:cNvSpPr txBox="1"/>
      </xdr:nvSpPr>
      <xdr:spPr>
        <a:xfrm>
          <a:off x="5667375" y="257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141</xdr:row>
      <xdr:rowOff>0</xdr:rowOff>
    </xdr:from>
    <xdr:ext cx="184731" cy="264560"/>
    <xdr:sp macro="" textlink="">
      <xdr:nvSpPr>
        <xdr:cNvPr id="5190" name="TekstniOkvir 1"/>
        <xdr:cNvSpPr txBox="1"/>
      </xdr:nvSpPr>
      <xdr:spPr>
        <a:xfrm>
          <a:off x="5667375" y="3069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141</xdr:row>
      <xdr:rowOff>0</xdr:rowOff>
    </xdr:from>
    <xdr:ext cx="184731" cy="264560"/>
    <xdr:sp macro="" textlink="">
      <xdr:nvSpPr>
        <xdr:cNvPr id="5191" name="TekstniOkvir 1"/>
        <xdr:cNvSpPr txBox="1"/>
      </xdr:nvSpPr>
      <xdr:spPr>
        <a:xfrm>
          <a:off x="5667375" y="3069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140</xdr:row>
      <xdr:rowOff>0</xdr:rowOff>
    </xdr:from>
    <xdr:ext cx="184731" cy="264560"/>
    <xdr:sp macro="" textlink="">
      <xdr:nvSpPr>
        <xdr:cNvPr id="5192" name="TekstniOkvir 1"/>
        <xdr:cNvSpPr txBox="1"/>
      </xdr:nvSpPr>
      <xdr:spPr>
        <a:xfrm>
          <a:off x="5667375" y="305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140</xdr:row>
      <xdr:rowOff>0</xdr:rowOff>
    </xdr:from>
    <xdr:ext cx="184731" cy="264560"/>
    <xdr:sp macro="" textlink="">
      <xdr:nvSpPr>
        <xdr:cNvPr id="5193" name="TekstniOkvir 1"/>
        <xdr:cNvSpPr txBox="1"/>
      </xdr:nvSpPr>
      <xdr:spPr>
        <a:xfrm>
          <a:off x="5667375" y="305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140</xdr:row>
      <xdr:rowOff>0</xdr:rowOff>
    </xdr:from>
    <xdr:ext cx="184731" cy="264560"/>
    <xdr:sp macro="" textlink="">
      <xdr:nvSpPr>
        <xdr:cNvPr id="5194" name="TekstniOkvir 1"/>
        <xdr:cNvSpPr txBox="1"/>
      </xdr:nvSpPr>
      <xdr:spPr>
        <a:xfrm>
          <a:off x="5667375" y="305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140</xdr:row>
      <xdr:rowOff>0</xdr:rowOff>
    </xdr:from>
    <xdr:ext cx="184731" cy="264560"/>
    <xdr:sp macro="" textlink="">
      <xdr:nvSpPr>
        <xdr:cNvPr id="5195" name="TekstniOkvir 1"/>
        <xdr:cNvSpPr txBox="1"/>
      </xdr:nvSpPr>
      <xdr:spPr>
        <a:xfrm>
          <a:off x="5667375" y="305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140</xdr:row>
      <xdr:rowOff>0</xdr:rowOff>
    </xdr:from>
    <xdr:ext cx="184731" cy="264560"/>
    <xdr:sp macro="" textlink="">
      <xdr:nvSpPr>
        <xdr:cNvPr id="5196" name="TekstniOkvir 1"/>
        <xdr:cNvSpPr txBox="1"/>
      </xdr:nvSpPr>
      <xdr:spPr>
        <a:xfrm>
          <a:off x="5667375" y="305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140</xdr:row>
      <xdr:rowOff>0</xdr:rowOff>
    </xdr:from>
    <xdr:ext cx="184731" cy="264560"/>
    <xdr:sp macro="" textlink="">
      <xdr:nvSpPr>
        <xdr:cNvPr id="5197" name="TekstniOkvir 1"/>
        <xdr:cNvSpPr txBox="1"/>
      </xdr:nvSpPr>
      <xdr:spPr>
        <a:xfrm>
          <a:off x="5667375" y="305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142</xdr:row>
      <xdr:rowOff>0</xdr:rowOff>
    </xdr:from>
    <xdr:ext cx="184731" cy="264560"/>
    <xdr:sp macro="" textlink="">
      <xdr:nvSpPr>
        <xdr:cNvPr id="5198" name="TekstniOkvir 1"/>
        <xdr:cNvSpPr txBox="1"/>
      </xdr:nvSpPr>
      <xdr:spPr>
        <a:xfrm>
          <a:off x="5667375"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142</xdr:row>
      <xdr:rowOff>0</xdr:rowOff>
    </xdr:from>
    <xdr:ext cx="184731" cy="264560"/>
    <xdr:sp macro="" textlink="">
      <xdr:nvSpPr>
        <xdr:cNvPr id="5199" name="TekstniOkvir 1"/>
        <xdr:cNvSpPr txBox="1"/>
      </xdr:nvSpPr>
      <xdr:spPr>
        <a:xfrm>
          <a:off x="5667375"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141</xdr:row>
      <xdr:rowOff>0</xdr:rowOff>
    </xdr:from>
    <xdr:ext cx="184731" cy="264560"/>
    <xdr:sp macro="" textlink="">
      <xdr:nvSpPr>
        <xdr:cNvPr id="5200" name="TekstniOkvir 1"/>
        <xdr:cNvSpPr txBox="1"/>
      </xdr:nvSpPr>
      <xdr:spPr>
        <a:xfrm>
          <a:off x="5667375" y="3069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141</xdr:row>
      <xdr:rowOff>0</xdr:rowOff>
    </xdr:from>
    <xdr:ext cx="184731" cy="264560"/>
    <xdr:sp macro="" textlink="">
      <xdr:nvSpPr>
        <xdr:cNvPr id="5201" name="TekstniOkvir 1"/>
        <xdr:cNvSpPr txBox="1"/>
      </xdr:nvSpPr>
      <xdr:spPr>
        <a:xfrm>
          <a:off x="5667375" y="3069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141</xdr:row>
      <xdr:rowOff>0</xdr:rowOff>
    </xdr:from>
    <xdr:ext cx="184731" cy="264560"/>
    <xdr:sp macro="" textlink="">
      <xdr:nvSpPr>
        <xdr:cNvPr id="5202" name="TekstniOkvir 1"/>
        <xdr:cNvSpPr txBox="1"/>
      </xdr:nvSpPr>
      <xdr:spPr>
        <a:xfrm>
          <a:off x="5667375" y="3069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141</xdr:row>
      <xdr:rowOff>0</xdr:rowOff>
    </xdr:from>
    <xdr:ext cx="184731" cy="264560"/>
    <xdr:sp macro="" textlink="">
      <xdr:nvSpPr>
        <xdr:cNvPr id="5203" name="TekstniOkvir 1"/>
        <xdr:cNvSpPr txBox="1"/>
      </xdr:nvSpPr>
      <xdr:spPr>
        <a:xfrm>
          <a:off x="5667375" y="3069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141</xdr:row>
      <xdr:rowOff>0</xdr:rowOff>
    </xdr:from>
    <xdr:ext cx="184731" cy="264560"/>
    <xdr:sp macro="" textlink="">
      <xdr:nvSpPr>
        <xdr:cNvPr id="5204" name="TekstniOkvir 1"/>
        <xdr:cNvSpPr txBox="1"/>
      </xdr:nvSpPr>
      <xdr:spPr>
        <a:xfrm>
          <a:off x="5667375" y="3069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141</xdr:row>
      <xdr:rowOff>0</xdr:rowOff>
    </xdr:from>
    <xdr:ext cx="184731" cy="264560"/>
    <xdr:sp macro="" textlink="">
      <xdr:nvSpPr>
        <xdr:cNvPr id="5205" name="TekstniOkvir 1"/>
        <xdr:cNvSpPr txBox="1"/>
      </xdr:nvSpPr>
      <xdr:spPr>
        <a:xfrm>
          <a:off x="5667375" y="3069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140</xdr:row>
      <xdr:rowOff>0</xdr:rowOff>
    </xdr:from>
    <xdr:ext cx="184731" cy="264560"/>
    <xdr:sp macro="" textlink="">
      <xdr:nvSpPr>
        <xdr:cNvPr id="5206" name="TekstniOkvir 1"/>
        <xdr:cNvSpPr txBox="1"/>
      </xdr:nvSpPr>
      <xdr:spPr>
        <a:xfrm>
          <a:off x="5667375" y="305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140</xdr:row>
      <xdr:rowOff>0</xdr:rowOff>
    </xdr:from>
    <xdr:ext cx="184731" cy="264560"/>
    <xdr:sp macro="" textlink="">
      <xdr:nvSpPr>
        <xdr:cNvPr id="5207" name="TekstniOkvir 1"/>
        <xdr:cNvSpPr txBox="1"/>
      </xdr:nvSpPr>
      <xdr:spPr>
        <a:xfrm>
          <a:off x="5667375" y="305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140</xdr:row>
      <xdr:rowOff>0</xdr:rowOff>
    </xdr:from>
    <xdr:ext cx="184731" cy="264560"/>
    <xdr:sp macro="" textlink="">
      <xdr:nvSpPr>
        <xdr:cNvPr id="5208" name="TekstniOkvir 1"/>
        <xdr:cNvSpPr txBox="1"/>
      </xdr:nvSpPr>
      <xdr:spPr>
        <a:xfrm>
          <a:off x="5667375" y="305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140</xdr:row>
      <xdr:rowOff>0</xdr:rowOff>
    </xdr:from>
    <xdr:ext cx="184731" cy="264560"/>
    <xdr:sp macro="" textlink="">
      <xdr:nvSpPr>
        <xdr:cNvPr id="5209" name="TekstniOkvir 1"/>
        <xdr:cNvSpPr txBox="1"/>
      </xdr:nvSpPr>
      <xdr:spPr>
        <a:xfrm>
          <a:off x="5667375" y="305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140</xdr:row>
      <xdr:rowOff>0</xdr:rowOff>
    </xdr:from>
    <xdr:ext cx="184731" cy="264560"/>
    <xdr:sp macro="" textlink="">
      <xdr:nvSpPr>
        <xdr:cNvPr id="5210" name="TekstniOkvir 1"/>
        <xdr:cNvSpPr txBox="1"/>
      </xdr:nvSpPr>
      <xdr:spPr>
        <a:xfrm>
          <a:off x="5667375" y="305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140</xdr:row>
      <xdr:rowOff>0</xdr:rowOff>
    </xdr:from>
    <xdr:ext cx="184731" cy="264560"/>
    <xdr:sp macro="" textlink="">
      <xdr:nvSpPr>
        <xdr:cNvPr id="5211" name="TekstniOkvir 1"/>
        <xdr:cNvSpPr txBox="1"/>
      </xdr:nvSpPr>
      <xdr:spPr>
        <a:xfrm>
          <a:off x="5667375" y="305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140</xdr:row>
      <xdr:rowOff>0</xdr:rowOff>
    </xdr:from>
    <xdr:ext cx="184731" cy="264560"/>
    <xdr:sp macro="" textlink="">
      <xdr:nvSpPr>
        <xdr:cNvPr id="5212" name="TekstniOkvir 1"/>
        <xdr:cNvSpPr txBox="1"/>
      </xdr:nvSpPr>
      <xdr:spPr>
        <a:xfrm>
          <a:off x="5667375" y="305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140</xdr:row>
      <xdr:rowOff>0</xdr:rowOff>
    </xdr:from>
    <xdr:ext cx="184731" cy="264560"/>
    <xdr:sp macro="" textlink="">
      <xdr:nvSpPr>
        <xdr:cNvPr id="5213" name="TekstniOkvir 1"/>
        <xdr:cNvSpPr txBox="1"/>
      </xdr:nvSpPr>
      <xdr:spPr>
        <a:xfrm>
          <a:off x="5667375" y="305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140</xdr:row>
      <xdr:rowOff>0</xdr:rowOff>
    </xdr:from>
    <xdr:ext cx="184731" cy="264560"/>
    <xdr:sp macro="" textlink="">
      <xdr:nvSpPr>
        <xdr:cNvPr id="5214" name="TekstniOkvir 1"/>
        <xdr:cNvSpPr txBox="1"/>
      </xdr:nvSpPr>
      <xdr:spPr>
        <a:xfrm>
          <a:off x="5667375" y="305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140</xdr:row>
      <xdr:rowOff>0</xdr:rowOff>
    </xdr:from>
    <xdr:ext cx="184731" cy="264560"/>
    <xdr:sp macro="" textlink="">
      <xdr:nvSpPr>
        <xdr:cNvPr id="5215" name="TekstniOkvir 1"/>
        <xdr:cNvSpPr txBox="1"/>
      </xdr:nvSpPr>
      <xdr:spPr>
        <a:xfrm>
          <a:off x="5667375" y="305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140</xdr:row>
      <xdr:rowOff>0</xdr:rowOff>
    </xdr:from>
    <xdr:ext cx="184731" cy="264560"/>
    <xdr:sp macro="" textlink="">
      <xdr:nvSpPr>
        <xdr:cNvPr id="5216" name="TekstniOkvir 1"/>
        <xdr:cNvSpPr txBox="1"/>
      </xdr:nvSpPr>
      <xdr:spPr>
        <a:xfrm>
          <a:off x="5667375" y="305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140</xdr:row>
      <xdr:rowOff>0</xdr:rowOff>
    </xdr:from>
    <xdr:ext cx="184731" cy="264560"/>
    <xdr:sp macro="" textlink="">
      <xdr:nvSpPr>
        <xdr:cNvPr id="5217" name="TekstniOkvir 1"/>
        <xdr:cNvSpPr txBox="1"/>
      </xdr:nvSpPr>
      <xdr:spPr>
        <a:xfrm>
          <a:off x="5667375" y="305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140</xdr:row>
      <xdr:rowOff>0</xdr:rowOff>
    </xdr:from>
    <xdr:ext cx="184731" cy="264560"/>
    <xdr:sp macro="" textlink="">
      <xdr:nvSpPr>
        <xdr:cNvPr id="5218" name="TekstniOkvir 1"/>
        <xdr:cNvSpPr txBox="1"/>
      </xdr:nvSpPr>
      <xdr:spPr>
        <a:xfrm>
          <a:off x="5667375" y="305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140</xdr:row>
      <xdr:rowOff>0</xdr:rowOff>
    </xdr:from>
    <xdr:ext cx="184731" cy="264560"/>
    <xdr:sp macro="" textlink="">
      <xdr:nvSpPr>
        <xdr:cNvPr id="5219" name="TekstniOkvir 1"/>
        <xdr:cNvSpPr txBox="1"/>
      </xdr:nvSpPr>
      <xdr:spPr>
        <a:xfrm>
          <a:off x="5667375" y="305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140</xdr:row>
      <xdr:rowOff>0</xdr:rowOff>
    </xdr:from>
    <xdr:ext cx="184731" cy="264560"/>
    <xdr:sp macro="" textlink="">
      <xdr:nvSpPr>
        <xdr:cNvPr id="5220" name="TekstniOkvir 1"/>
        <xdr:cNvSpPr txBox="1"/>
      </xdr:nvSpPr>
      <xdr:spPr>
        <a:xfrm>
          <a:off x="5667375" y="305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140</xdr:row>
      <xdr:rowOff>0</xdr:rowOff>
    </xdr:from>
    <xdr:ext cx="184731" cy="264560"/>
    <xdr:sp macro="" textlink="">
      <xdr:nvSpPr>
        <xdr:cNvPr id="5221" name="TekstniOkvir 1"/>
        <xdr:cNvSpPr txBox="1"/>
      </xdr:nvSpPr>
      <xdr:spPr>
        <a:xfrm>
          <a:off x="5667375" y="3054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142</xdr:row>
      <xdr:rowOff>0</xdr:rowOff>
    </xdr:from>
    <xdr:ext cx="184731" cy="264560"/>
    <xdr:sp macro="" textlink="">
      <xdr:nvSpPr>
        <xdr:cNvPr id="5222" name="TekstniOkvir 1"/>
        <xdr:cNvSpPr txBox="1"/>
      </xdr:nvSpPr>
      <xdr:spPr>
        <a:xfrm>
          <a:off x="5667375"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142</xdr:row>
      <xdr:rowOff>0</xdr:rowOff>
    </xdr:from>
    <xdr:ext cx="184731" cy="264560"/>
    <xdr:sp macro="" textlink="">
      <xdr:nvSpPr>
        <xdr:cNvPr id="5223" name="TekstniOkvir 1"/>
        <xdr:cNvSpPr txBox="1"/>
      </xdr:nvSpPr>
      <xdr:spPr>
        <a:xfrm>
          <a:off x="5667375"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197</xdr:row>
      <xdr:rowOff>0</xdr:rowOff>
    </xdr:from>
    <xdr:ext cx="184731" cy="264560"/>
    <xdr:sp macro="" textlink="">
      <xdr:nvSpPr>
        <xdr:cNvPr id="5224" name="TekstniOkvir 1"/>
        <xdr:cNvSpPr txBox="1"/>
      </xdr:nvSpPr>
      <xdr:spPr>
        <a:xfrm>
          <a:off x="5667375" y="4827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197</xdr:row>
      <xdr:rowOff>0</xdr:rowOff>
    </xdr:from>
    <xdr:ext cx="184731" cy="264560"/>
    <xdr:sp macro="" textlink="">
      <xdr:nvSpPr>
        <xdr:cNvPr id="5225" name="TekstniOkvir 1"/>
        <xdr:cNvSpPr txBox="1"/>
      </xdr:nvSpPr>
      <xdr:spPr>
        <a:xfrm>
          <a:off x="5667375" y="4827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196</xdr:row>
      <xdr:rowOff>0</xdr:rowOff>
    </xdr:from>
    <xdr:ext cx="184731" cy="264560"/>
    <xdr:sp macro="" textlink="">
      <xdr:nvSpPr>
        <xdr:cNvPr id="5226" name="TekstniOkvir 1"/>
        <xdr:cNvSpPr txBox="1"/>
      </xdr:nvSpPr>
      <xdr:spPr>
        <a:xfrm>
          <a:off x="5667375" y="4812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196</xdr:row>
      <xdr:rowOff>0</xdr:rowOff>
    </xdr:from>
    <xdr:ext cx="184731" cy="264560"/>
    <xdr:sp macro="" textlink="">
      <xdr:nvSpPr>
        <xdr:cNvPr id="5227" name="TekstniOkvir 1"/>
        <xdr:cNvSpPr txBox="1"/>
      </xdr:nvSpPr>
      <xdr:spPr>
        <a:xfrm>
          <a:off x="5667375" y="4812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196</xdr:row>
      <xdr:rowOff>0</xdr:rowOff>
    </xdr:from>
    <xdr:ext cx="184731" cy="264560"/>
    <xdr:sp macro="" textlink="">
      <xdr:nvSpPr>
        <xdr:cNvPr id="5228" name="TekstniOkvir 1"/>
        <xdr:cNvSpPr txBox="1"/>
      </xdr:nvSpPr>
      <xdr:spPr>
        <a:xfrm>
          <a:off x="5667375" y="4812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196</xdr:row>
      <xdr:rowOff>0</xdr:rowOff>
    </xdr:from>
    <xdr:ext cx="184731" cy="264560"/>
    <xdr:sp macro="" textlink="">
      <xdr:nvSpPr>
        <xdr:cNvPr id="5229" name="TekstniOkvir 1"/>
        <xdr:cNvSpPr txBox="1"/>
      </xdr:nvSpPr>
      <xdr:spPr>
        <a:xfrm>
          <a:off x="5667375" y="4812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196</xdr:row>
      <xdr:rowOff>0</xdr:rowOff>
    </xdr:from>
    <xdr:ext cx="184731" cy="264560"/>
    <xdr:sp macro="" textlink="">
      <xdr:nvSpPr>
        <xdr:cNvPr id="5230" name="TekstniOkvir 1"/>
        <xdr:cNvSpPr txBox="1"/>
      </xdr:nvSpPr>
      <xdr:spPr>
        <a:xfrm>
          <a:off x="5667375" y="4812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196</xdr:row>
      <xdr:rowOff>0</xdr:rowOff>
    </xdr:from>
    <xdr:ext cx="184731" cy="264560"/>
    <xdr:sp macro="" textlink="">
      <xdr:nvSpPr>
        <xdr:cNvPr id="5231" name="TekstniOkvir 1"/>
        <xdr:cNvSpPr txBox="1"/>
      </xdr:nvSpPr>
      <xdr:spPr>
        <a:xfrm>
          <a:off x="5667375" y="4812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198</xdr:row>
      <xdr:rowOff>0</xdr:rowOff>
    </xdr:from>
    <xdr:ext cx="184731" cy="264560"/>
    <xdr:sp macro="" textlink="">
      <xdr:nvSpPr>
        <xdr:cNvPr id="5232" name="TekstniOkvir 1"/>
        <xdr:cNvSpPr txBox="1"/>
      </xdr:nvSpPr>
      <xdr:spPr>
        <a:xfrm>
          <a:off x="5667375" y="484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198</xdr:row>
      <xdr:rowOff>0</xdr:rowOff>
    </xdr:from>
    <xdr:ext cx="184731" cy="264560"/>
    <xdr:sp macro="" textlink="">
      <xdr:nvSpPr>
        <xdr:cNvPr id="5233" name="TekstniOkvir 1"/>
        <xdr:cNvSpPr txBox="1"/>
      </xdr:nvSpPr>
      <xdr:spPr>
        <a:xfrm>
          <a:off x="5667375" y="484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197</xdr:row>
      <xdr:rowOff>0</xdr:rowOff>
    </xdr:from>
    <xdr:ext cx="184731" cy="264560"/>
    <xdr:sp macro="" textlink="">
      <xdr:nvSpPr>
        <xdr:cNvPr id="5234" name="TekstniOkvir 1"/>
        <xdr:cNvSpPr txBox="1"/>
      </xdr:nvSpPr>
      <xdr:spPr>
        <a:xfrm>
          <a:off x="5667375" y="4827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197</xdr:row>
      <xdr:rowOff>0</xdr:rowOff>
    </xdr:from>
    <xdr:ext cx="184731" cy="264560"/>
    <xdr:sp macro="" textlink="">
      <xdr:nvSpPr>
        <xdr:cNvPr id="5235" name="TekstniOkvir 1"/>
        <xdr:cNvSpPr txBox="1"/>
      </xdr:nvSpPr>
      <xdr:spPr>
        <a:xfrm>
          <a:off x="5667375" y="4827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197</xdr:row>
      <xdr:rowOff>0</xdr:rowOff>
    </xdr:from>
    <xdr:ext cx="184731" cy="264560"/>
    <xdr:sp macro="" textlink="">
      <xdr:nvSpPr>
        <xdr:cNvPr id="5236" name="TekstniOkvir 1"/>
        <xdr:cNvSpPr txBox="1"/>
      </xdr:nvSpPr>
      <xdr:spPr>
        <a:xfrm>
          <a:off x="5667375" y="4827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197</xdr:row>
      <xdr:rowOff>0</xdr:rowOff>
    </xdr:from>
    <xdr:ext cx="184731" cy="264560"/>
    <xdr:sp macro="" textlink="">
      <xdr:nvSpPr>
        <xdr:cNvPr id="5237" name="TekstniOkvir 1"/>
        <xdr:cNvSpPr txBox="1"/>
      </xdr:nvSpPr>
      <xdr:spPr>
        <a:xfrm>
          <a:off x="5667375" y="4827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197</xdr:row>
      <xdr:rowOff>0</xdr:rowOff>
    </xdr:from>
    <xdr:ext cx="184731" cy="264560"/>
    <xdr:sp macro="" textlink="">
      <xdr:nvSpPr>
        <xdr:cNvPr id="5238" name="TekstniOkvir 1"/>
        <xdr:cNvSpPr txBox="1"/>
      </xdr:nvSpPr>
      <xdr:spPr>
        <a:xfrm>
          <a:off x="5667375" y="4827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197</xdr:row>
      <xdr:rowOff>0</xdr:rowOff>
    </xdr:from>
    <xdr:ext cx="184731" cy="264560"/>
    <xdr:sp macro="" textlink="">
      <xdr:nvSpPr>
        <xdr:cNvPr id="5239" name="TekstniOkvir 1"/>
        <xdr:cNvSpPr txBox="1"/>
      </xdr:nvSpPr>
      <xdr:spPr>
        <a:xfrm>
          <a:off x="5667375" y="4827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196</xdr:row>
      <xdr:rowOff>0</xdr:rowOff>
    </xdr:from>
    <xdr:ext cx="184731" cy="264560"/>
    <xdr:sp macro="" textlink="">
      <xdr:nvSpPr>
        <xdr:cNvPr id="5240" name="TekstniOkvir 1"/>
        <xdr:cNvSpPr txBox="1"/>
      </xdr:nvSpPr>
      <xdr:spPr>
        <a:xfrm>
          <a:off x="5667375" y="4812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196</xdr:row>
      <xdr:rowOff>0</xdr:rowOff>
    </xdr:from>
    <xdr:ext cx="184731" cy="264560"/>
    <xdr:sp macro="" textlink="">
      <xdr:nvSpPr>
        <xdr:cNvPr id="5241" name="TekstniOkvir 1"/>
        <xdr:cNvSpPr txBox="1"/>
      </xdr:nvSpPr>
      <xdr:spPr>
        <a:xfrm>
          <a:off x="5667375" y="4812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196</xdr:row>
      <xdr:rowOff>0</xdr:rowOff>
    </xdr:from>
    <xdr:ext cx="184731" cy="264560"/>
    <xdr:sp macro="" textlink="">
      <xdr:nvSpPr>
        <xdr:cNvPr id="5242" name="TekstniOkvir 1"/>
        <xdr:cNvSpPr txBox="1"/>
      </xdr:nvSpPr>
      <xdr:spPr>
        <a:xfrm>
          <a:off x="5667375" y="4812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196</xdr:row>
      <xdr:rowOff>0</xdr:rowOff>
    </xdr:from>
    <xdr:ext cx="184731" cy="264560"/>
    <xdr:sp macro="" textlink="">
      <xdr:nvSpPr>
        <xdr:cNvPr id="5243" name="TekstniOkvir 1"/>
        <xdr:cNvSpPr txBox="1"/>
      </xdr:nvSpPr>
      <xdr:spPr>
        <a:xfrm>
          <a:off x="5667375" y="4812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196</xdr:row>
      <xdr:rowOff>0</xdr:rowOff>
    </xdr:from>
    <xdr:ext cx="184731" cy="264560"/>
    <xdr:sp macro="" textlink="">
      <xdr:nvSpPr>
        <xdr:cNvPr id="5244" name="TekstniOkvir 1"/>
        <xdr:cNvSpPr txBox="1"/>
      </xdr:nvSpPr>
      <xdr:spPr>
        <a:xfrm>
          <a:off x="5667375" y="4812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196</xdr:row>
      <xdr:rowOff>0</xdr:rowOff>
    </xdr:from>
    <xdr:ext cx="184731" cy="264560"/>
    <xdr:sp macro="" textlink="">
      <xdr:nvSpPr>
        <xdr:cNvPr id="5245" name="TekstniOkvir 1"/>
        <xdr:cNvSpPr txBox="1"/>
      </xdr:nvSpPr>
      <xdr:spPr>
        <a:xfrm>
          <a:off x="5667375" y="4812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196</xdr:row>
      <xdr:rowOff>0</xdr:rowOff>
    </xdr:from>
    <xdr:ext cx="184731" cy="264560"/>
    <xdr:sp macro="" textlink="">
      <xdr:nvSpPr>
        <xdr:cNvPr id="5246" name="TekstniOkvir 1"/>
        <xdr:cNvSpPr txBox="1"/>
      </xdr:nvSpPr>
      <xdr:spPr>
        <a:xfrm>
          <a:off x="5667375" y="4812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196</xdr:row>
      <xdr:rowOff>0</xdr:rowOff>
    </xdr:from>
    <xdr:ext cx="184731" cy="264560"/>
    <xdr:sp macro="" textlink="">
      <xdr:nvSpPr>
        <xdr:cNvPr id="5247" name="TekstniOkvir 1"/>
        <xdr:cNvSpPr txBox="1"/>
      </xdr:nvSpPr>
      <xdr:spPr>
        <a:xfrm>
          <a:off x="5667375" y="4812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196</xdr:row>
      <xdr:rowOff>0</xdr:rowOff>
    </xdr:from>
    <xdr:ext cx="184731" cy="264560"/>
    <xdr:sp macro="" textlink="">
      <xdr:nvSpPr>
        <xdr:cNvPr id="5248" name="TekstniOkvir 1"/>
        <xdr:cNvSpPr txBox="1"/>
      </xdr:nvSpPr>
      <xdr:spPr>
        <a:xfrm>
          <a:off x="5667375" y="4812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196</xdr:row>
      <xdr:rowOff>0</xdr:rowOff>
    </xdr:from>
    <xdr:ext cx="184731" cy="264560"/>
    <xdr:sp macro="" textlink="">
      <xdr:nvSpPr>
        <xdr:cNvPr id="5249" name="TekstniOkvir 1"/>
        <xdr:cNvSpPr txBox="1"/>
      </xdr:nvSpPr>
      <xdr:spPr>
        <a:xfrm>
          <a:off x="5667375" y="4812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196</xdr:row>
      <xdr:rowOff>0</xdr:rowOff>
    </xdr:from>
    <xdr:ext cx="184731" cy="264560"/>
    <xdr:sp macro="" textlink="">
      <xdr:nvSpPr>
        <xdr:cNvPr id="5250" name="TekstniOkvir 1"/>
        <xdr:cNvSpPr txBox="1"/>
      </xdr:nvSpPr>
      <xdr:spPr>
        <a:xfrm>
          <a:off x="5667375" y="4812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196</xdr:row>
      <xdr:rowOff>0</xdr:rowOff>
    </xdr:from>
    <xdr:ext cx="184731" cy="264560"/>
    <xdr:sp macro="" textlink="">
      <xdr:nvSpPr>
        <xdr:cNvPr id="5251" name="TekstniOkvir 1"/>
        <xdr:cNvSpPr txBox="1"/>
      </xdr:nvSpPr>
      <xdr:spPr>
        <a:xfrm>
          <a:off x="5667375" y="4812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196</xdr:row>
      <xdr:rowOff>0</xdr:rowOff>
    </xdr:from>
    <xdr:ext cx="184731" cy="264560"/>
    <xdr:sp macro="" textlink="">
      <xdr:nvSpPr>
        <xdr:cNvPr id="5252" name="TekstniOkvir 1"/>
        <xdr:cNvSpPr txBox="1"/>
      </xdr:nvSpPr>
      <xdr:spPr>
        <a:xfrm>
          <a:off x="5667375" y="4812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196</xdr:row>
      <xdr:rowOff>0</xdr:rowOff>
    </xdr:from>
    <xdr:ext cx="184731" cy="264560"/>
    <xdr:sp macro="" textlink="">
      <xdr:nvSpPr>
        <xdr:cNvPr id="5253" name="TekstniOkvir 1"/>
        <xdr:cNvSpPr txBox="1"/>
      </xdr:nvSpPr>
      <xdr:spPr>
        <a:xfrm>
          <a:off x="5667375" y="4812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196</xdr:row>
      <xdr:rowOff>0</xdr:rowOff>
    </xdr:from>
    <xdr:ext cx="184731" cy="264560"/>
    <xdr:sp macro="" textlink="">
      <xdr:nvSpPr>
        <xdr:cNvPr id="5254" name="TekstniOkvir 1"/>
        <xdr:cNvSpPr txBox="1"/>
      </xdr:nvSpPr>
      <xdr:spPr>
        <a:xfrm>
          <a:off x="5667375" y="4812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196</xdr:row>
      <xdr:rowOff>0</xdr:rowOff>
    </xdr:from>
    <xdr:ext cx="184731" cy="264560"/>
    <xdr:sp macro="" textlink="">
      <xdr:nvSpPr>
        <xdr:cNvPr id="5255" name="TekstniOkvir 1"/>
        <xdr:cNvSpPr txBox="1"/>
      </xdr:nvSpPr>
      <xdr:spPr>
        <a:xfrm>
          <a:off x="5667375" y="4812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198</xdr:row>
      <xdr:rowOff>0</xdr:rowOff>
    </xdr:from>
    <xdr:ext cx="184731" cy="264560"/>
    <xdr:sp macro="" textlink="">
      <xdr:nvSpPr>
        <xdr:cNvPr id="5256" name="TekstniOkvir 1"/>
        <xdr:cNvSpPr txBox="1"/>
      </xdr:nvSpPr>
      <xdr:spPr>
        <a:xfrm>
          <a:off x="5667375" y="484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198</xdr:row>
      <xdr:rowOff>0</xdr:rowOff>
    </xdr:from>
    <xdr:ext cx="184731" cy="264560"/>
    <xdr:sp macro="" textlink="">
      <xdr:nvSpPr>
        <xdr:cNvPr id="5257" name="TekstniOkvir 1"/>
        <xdr:cNvSpPr txBox="1"/>
      </xdr:nvSpPr>
      <xdr:spPr>
        <a:xfrm>
          <a:off x="5667375" y="484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204</xdr:row>
      <xdr:rowOff>0</xdr:rowOff>
    </xdr:from>
    <xdr:ext cx="184731" cy="264560"/>
    <xdr:sp macro="" textlink="">
      <xdr:nvSpPr>
        <xdr:cNvPr id="5258" name="TekstniOkvir 1"/>
        <xdr:cNvSpPr txBox="1"/>
      </xdr:nvSpPr>
      <xdr:spPr>
        <a:xfrm>
          <a:off x="5667375" y="497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204</xdr:row>
      <xdr:rowOff>0</xdr:rowOff>
    </xdr:from>
    <xdr:ext cx="184731" cy="264560"/>
    <xdr:sp macro="" textlink="">
      <xdr:nvSpPr>
        <xdr:cNvPr id="5259" name="TekstniOkvir 1"/>
        <xdr:cNvSpPr txBox="1"/>
      </xdr:nvSpPr>
      <xdr:spPr>
        <a:xfrm>
          <a:off x="5667375" y="497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203</xdr:row>
      <xdr:rowOff>0</xdr:rowOff>
    </xdr:from>
    <xdr:ext cx="184731" cy="264560"/>
    <xdr:sp macro="" textlink="">
      <xdr:nvSpPr>
        <xdr:cNvPr id="5260" name="TekstniOkvir 1"/>
        <xdr:cNvSpPr txBox="1"/>
      </xdr:nvSpPr>
      <xdr:spPr>
        <a:xfrm>
          <a:off x="566737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203</xdr:row>
      <xdr:rowOff>0</xdr:rowOff>
    </xdr:from>
    <xdr:ext cx="184731" cy="264560"/>
    <xdr:sp macro="" textlink="">
      <xdr:nvSpPr>
        <xdr:cNvPr id="5261" name="TekstniOkvir 1"/>
        <xdr:cNvSpPr txBox="1"/>
      </xdr:nvSpPr>
      <xdr:spPr>
        <a:xfrm>
          <a:off x="566737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203</xdr:row>
      <xdr:rowOff>0</xdr:rowOff>
    </xdr:from>
    <xdr:ext cx="184731" cy="264560"/>
    <xdr:sp macro="" textlink="">
      <xdr:nvSpPr>
        <xdr:cNvPr id="5262" name="TekstniOkvir 1"/>
        <xdr:cNvSpPr txBox="1"/>
      </xdr:nvSpPr>
      <xdr:spPr>
        <a:xfrm>
          <a:off x="566737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203</xdr:row>
      <xdr:rowOff>0</xdr:rowOff>
    </xdr:from>
    <xdr:ext cx="184731" cy="264560"/>
    <xdr:sp macro="" textlink="">
      <xdr:nvSpPr>
        <xdr:cNvPr id="5263" name="TekstniOkvir 1"/>
        <xdr:cNvSpPr txBox="1"/>
      </xdr:nvSpPr>
      <xdr:spPr>
        <a:xfrm>
          <a:off x="566737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203</xdr:row>
      <xdr:rowOff>0</xdr:rowOff>
    </xdr:from>
    <xdr:ext cx="184731" cy="264560"/>
    <xdr:sp macro="" textlink="">
      <xdr:nvSpPr>
        <xdr:cNvPr id="5264" name="TekstniOkvir 1"/>
        <xdr:cNvSpPr txBox="1"/>
      </xdr:nvSpPr>
      <xdr:spPr>
        <a:xfrm>
          <a:off x="566737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203</xdr:row>
      <xdr:rowOff>0</xdr:rowOff>
    </xdr:from>
    <xdr:ext cx="184731" cy="264560"/>
    <xdr:sp macro="" textlink="">
      <xdr:nvSpPr>
        <xdr:cNvPr id="5265" name="TekstniOkvir 1"/>
        <xdr:cNvSpPr txBox="1"/>
      </xdr:nvSpPr>
      <xdr:spPr>
        <a:xfrm>
          <a:off x="566737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205</xdr:row>
      <xdr:rowOff>0</xdr:rowOff>
    </xdr:from>
    <xdr:ext cx="184731" cy="264560"/>
    <xdr:sp macro="" textlink="">
      <xdr:nvSpPr>
        <xdr:cNvPr id="5266" name="TekstniOkvir 1"/>
        <xdr:cNvSpPr txBox="1"/>
      </xdr:nvSpPr>
      <xdr:spPr>
        <a:xfrm>
          <a:off x="5667375" y="4984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205</xdr:row>
      <xdr:rowOff>0</xdr:rowOff>
    </xdr:from>
    <xdr:ext cx="184731" cy="264560"/>
    <xdr:sp macro="" textlink="">
      <xdr:nvSpPr>
        <xdr:cNvPr id="5267" name="TekstniOkvir 1"/>
        <xdr:cNvSpPr txBox="1"/>
      </xdr:nvSpPr>
      <xdr:spPr>
        <a:xfrm>
          <a:off x="5667375" y="4984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204</xdr:row>
      <xdr:rowOff>0</xdr:rowOff>
    </xdr:from>
    <xdr:ext cx="184731" cy="264560"/>
    <xdr:sp macro="" textlink="">
      <xdr:nvSpPr>
        <xdr:cNvPr id="5268" name="TekstniOkvir 1"/>
        <xdr:cNvSpPr txBox="1"/>
      </xdr:nvSpPr>
      <xdr:spPr>
        <a:xfrm>
          <a:off x="5667375" y="497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204</xdr:row>
      <xdr:rowOff>0</xdr:rowOff>
    </xdr:from>
    <xdr:ext cx="184731" cy="264560"/>
    <xdr:sp macro="" textlink="">
      <xdr:nvSpPr>
        <xdr:cNvPr id="5269" name="TekstniOkvir 1"/>
        <xdr:cNvSpPr txBox="1"/>
      </xdr:nvSpPr>
      <xdr:spPr>
        <a:xfrm>
          <a:off x="5667375" y="497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204</xdr:row>
      <xdr:rowOff>0</xdr:rowOff>
    </xdr:from>
    <xdr:ext cx="184731" cy="264560"/>
    <xdr:sp macro="" textlink="">
      <xdr:nvSpPr>
        <xdr:cNvPr id="5270" name="TekstniOkvir 1"/>
        <xdr:cNvSpPr txBox="1"/>
      </xdr:nvSpPr>
      <xdr:spPr>
        <a:xfrm>
          <a:off x="5667375" y="497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204</xdr:row>
      <xdr:rowOff>0</xdr:rowOff>
    </xdr:from>
    <xdr:ext cx="184731" cy="264560"/>
    <xdr:sp macro="" textlink="">
      <xdr:nvSpPr>
        <xdr:cNvPr id="5271" name="TekstniOkvir 1"/>
        <xdr:cNvSpPr txBox="1"/>
      </xdr:nvSpPr>
      <xdr:spPr>
        <a:xfrm>
          <a:off x="5667375" y="497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204</xdr:row>
      <xdr:rowOff>0</xdr:rowOff>
    </xdr:from>
    <xdr:ext cx="184731" cy="264560"/>
    <xdr:sp macro="" textlink="">
      <xdr:nvSpPr>
        <xdr:cNvPr id="5272" name="TekstniOkvir 1"/>
        <xdr:cNvSpPr txBox="1"/>
      </xdr:nvSpPr>
      <xdr:spPr>
        <a:xfrm>
          <a:off x="5667375" y="497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204</xdr:row>
      <xdr:rowOff>0</xdr:rowOff>
    </xdr:from>
    <xdr:ext cx="184731" cy="264560"/>
    <xdr:sp macro="" textlink="">
      <xdr:nvSpPr>
        <xdr:cNvPr id="5273" name="TekstniOkvir 1"/>
        <xdr:cNvSpPr txBox="1"/>
      </xdr:nvSpPr>
      <xdr:spPr>
        <a:xfrm>
          <a:off x="5667375" y="497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203</xdr:row>
      <xdr:rowOff>0</xdr:rowOff>
    </xdr:from>
    <xdr:ext cx="184731" cy="264560"/>
    <xdr:sp macro="" textlink="">
      <xdr:nvSpPr>
        <xdr:cNvPr id="5274" name="TekstniOkvir 1"/>
        <xdr:cNvSpPr txBox="1"/>
      </xdr:nvSpPr>
      <xdr:spPr>
        <a:xfrm>
          <a:off x="566737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203</xdr:row>
      <xdr:rowOff>0</xdr:rowOff>
    </xdr:from>
    <xdr:ext cx="184731" cy="264560"/>
    <xdr:sp macro="" textlink="">
      <xdr:nvSpPr>
        <xdr:cNvPr id="5275" name="TekstniOkvir 1"/>
        <xdr:cNvSpPr txBox="1"/>
      </xdr:nvSpPr>
      <xdr:spPr>
        <a:xfrm>
          <a:off x="566737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203</xdr:row>
      <xdr:rowOff>0</xdr:rowOff>
    </xdr:from>
    <xdr:ext cx="184731" cy="264560"/>
    <xdr:sp macro="" textlink="">
      <xdr:nvSpPr>
        <xdr:cNvPr id="5276" name="TekstniOkvir 1"/>
        <xdr:cNvSpPr txBox="1"/>
      </xdr:nvSpPr>
      <xdr:spPr>
        <a:xfrm>
          <a:off x="566737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203</xdr:row>
      <xdr:rowOff>0</xdr:rowOff>
    </xdr:from>
    <xdr:ext cx="184731" cy="264560"/>
    <xdr:sp macro="" textlink="">
      <xdr:nvSpPr>
        <xdr:cNvPr id="5277" name="TekstniOkvir 1"/>
        <xdr:cNvSpPr txBox="1"/>
      </xdr:nvSpPr>
      <xdr:spPr>
        <a:xfrm>
          <a:off x="566737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203</xdr:row>
      <xdr:rowOff>0</xdr:rowOff>
    </xdr:from>
    <xdr:ext cx="184731" cy="264560"/>
    <xdr:sp macro="" textlink="">
      <xdr:nvSpPr>
        <xdr:cNvPr id="5278" name="TekstniOkvir 1"/>
        <xdr:cNvSpPr txBox="1"/>
      </xdr:nvSpPr>
      <xdr:spPr>
        <a:xfrm>
          <a:off x="566737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203</xdr:row>
      <xdr:rowOff>0</xdr:rowOff>
    </xdr:from>
    <xdr:ext cx="184731" cy="264560"/>
    <xdr:sp macro="" textlink="">
      <xdr:nvSpPr>
        <xdr:cNvPr id="5279" name="TekstniOkvir 1"/>
        <xdr:cNvSpPr txBox="1"/>
      </xdr:nvSpPr>
      <xdr:spPr>
        <a:xfrm>
          <a:off x="566737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203</xdr:row>
      <xdr:rowOff>0</xdr:rowOff>
    </xdr:from>
    <xdr:ext cx="184731" cy="264560"/>
    <xdr:sp macro="" textlink="">
      <xdr:nvSpPr>
        <xdr:cNvPr id="5280" name="TekstniOkvir 1"/>
        <xdr:cNvSpPr txBox="1"/>
      </xdr:nvSpPr>
      <xdr:spPr>
        <a:xfrm>
          <a:off x="566737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203</xdr:row>
      <xdr:rowOff>0</xdr:rowOff>
    </xdr:from>
    <xdr:ext cx="184731" cy="264560"/>
    <xdr:sp macro="" textlink="">
      <xdr:nvSpPr>
        <xdr:cNvPr id="5281" name="TekstniOkvir 1"/>
        <xdr:cNvSpPr txBox="1"/>
      </xdr:nvSpPr>
      <xdr:spPr>
        <a:xfrm>
          <a:off x="566737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203</xdr:row>
      <xdr:rowOff>0</xdr:rowOff>
    </xdr:from>
    <xdr:ext cx="184731" cy="264560"/>
    <xdr:sp macro="" textlink="">
      <xdr:nvSpPr>
        <xdr:cNvPr id="5282" name="TekstniOkvir 1"/>
        <xdr:cNvSpPr txBox="1"/>
      </xdr:nvSpPr>
      <xdr:spPr>
        <a:xfrm>
          <a:off x="566737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203</xdr:row>
      <xdr:rowOff>0</xdr:rowOff>
    </xdr:from>
    <xdr:ext cx="184731" cy="264560"/>
    <xdr:sp macro="" textlink="">
      <xdr:nvSpPr>
        <xdr:cNvPr id="5283" name="TekstniOkvir 1"/>
        <xdr:cNvSpPr txBox="1"/>
      </xdr:nvSpPr>
      <xdr:spPr>
        <a:xfrm>
          <a:off x="566737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203</xdr:row>
      <xdr:rowOff>0</xdr:rowOff>
    </xdr:from>
    <xdr:ext cx="184731" cy="264560"/>
    <xdr:sp macro="" textlink="">
      <xdr:nvSpPr>
        <xdr:cNvPr id="5284" name="TekstniOkvir 1"/>
        <xdr:cNvSpPr txBox="1"/>
      </xdr:nvSpPr>
      <xdr:spPr>
        <a:xfrm>
          <a:off x="566737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203</xdr:row>
      <xdr:rowOff>0</xdr:rowOff>
    </xdr:from>
    <xdr:ext cx="184731" cy="264560"/>
    <xdr:sp macro="" textlink="">
      <xdr:nvSpPr>
        <xdr:cNvPr id="5285" name="TekstniOkvir 1"/>
        <xdr:cNvSpPr txBox="1"/>
      </xdr:nvSpPr>
      <xdr:spPr>
        <a:xfrm>
          <a:off x="566737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203</xdr:row>
      <xdr:rowOff>0</xdr:rowOff>
    </xdr:from>
    <xdr:ext cx="184731" cy="264560"/>
    <xdr:sp macro="" textlink="">
      <xdr:nvSpPr>
        <xdr:cNvPr id="5286" name="TekstniOkvir 1"/>
        <xdr:cNvSpPr txBox="1"/>
      </xdr:nvSpPr>
      <xdr:spPr>
        <a:xfrm>
          <a:off x="566737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203</xdr:row>
      <xdr:rowOff>0</xdr:rowOff>
    </xdr:from>
    <xdr:ext cx="184731" cy="264560"/>
    <xdr:sp macro="" textlink="">
      <xdr:nvSpPr>
        <xdr:cNvPr id="5287" name="TekstniOkvir 1"/>
        <xdr:cNvSpPr txBox="1"/>
      </xdr:nvSpPr>
      <xdr:spPr>
        <a:xfrm>
          <a:off x="566737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203</xdr:row>
      <xdr:rowOff>0</xdr:rowOff>
    </xdr:from>
    <xdr:ext cx="184731" cy="264560"/>
    <xdr:sp macro="" textlink="">
      <xdr:nvSpPr>
        <xdr:cNvPr id="5288" name="TekstniOkvir 1"/>
        <xdr:cNvSpPr txBox="1"/>
      </xdr:nvSpPr>
      <xdr:spPr>
        <a:xfrm>
          <a:off x="566737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203</xdr:row>
      <xdr:rowOff>0</xdr:rowOff>
    </xdr:from>
    <xdr:ext cx="184731" cy="264560"/>
    <xdr:sp macro="" textlink="">
      <xdr:nvSpPr>
        <xdr:cNvPr id="5289" name="TekstniOkvir 1"/>
        <xdr:cNvSpPr txBox="1"/>
      </xdr:nvSpPr>
      <xdr:spPr>
        <a:xfrm>
          <a:off x="5667375" y="495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205</xdr:row>
      <xdr:rowOff>0</xdr:rowOff>
    </xdr:from>
    <xdr:ext cx="184731" cy="264560"/>
    <xdr:sp macro="" textlink="">
      <xdr:nvSpPr>
        <xdr:cNvPr id="5290" name="TekstniOkvir 1"/>
        <xdr:cNvSpPr txBox="1"/>
      </xdr:nvSpPr>
      <xdr:spPr>
        <a:xfrm>
          <a:off x="5667375" y="4984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205</xdr:row>
      <xdr:rowOff>0</xdr:rowOff>
    </xdr:from>
    <xdr:ext cx="184731" cy="264560"/>
    <xdr:sp macro="" textlink="">
      <xdr:nvSpPr>
        <xdr:cNvPr id="5291" name="TekstniOkvir 1"/>
        <xdr:cNvSpPr txBox="1"/>
      </xdr:nvSpPr>
      <xdr:spPr>
        <a:xfrm>
          <a:off x="5667375" y="4984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213</xdr:row>
      <xdr:rowOff>0</xdr:rowOff>
    </xdr:from>
    <xdr:ext cx="184731" cy="264560"/>
    <xdr:sp macro="" textlink="">
      <xdr:nvSpPr>
        <xdr:cNvPr id="5292" name="TekstniOkvir 1"/>
        <xdr:cNvSpPr txBox="1"/>
      </xdr:nvSpPr>
      <xdr:spPr>
        <a:xfrm>
          <a:off x="5667375" y="5184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213</xdr:row>
      <xdr:rowOff>0</xdr:rowOff>
    </xdr:from>
    <xdr:ext cx="184731" cy="264560"/>
    <xdr:sp macro="" textlink="">
      <xdr:nvSpPr>
        <xdr:cNvPr id="5293" name="TekstniOkvir 1"/>
        <xdr:cNvSpPr txBox="1"/>
      </xdr:nvSpPr>
      <xdr:spPr>
        <a:xfrm>
          <a:off x="5667375" y="5184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212</xdr:row>
      <xdr:rowOff>0</xdr:rowOff>
    </xdr:from>
    <xdr:ext cx="184731" cy="264560"/>
    <xdr:sp macro="" textlink="">
      <xdr:nvSpPr>
        <xdr:cNvPr id="5294" name="TekstniOkvir 1"/>
        <xdr:cNvSpPr txBox="1"/>
      </xdr:nvSpPr>
      <xdr:spPr>
        <a:xfrm>
          <a:off x="5667375" y="517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212</xdr:row>
      <xdr:rowOff>0</xdr:rowOff>
    </xdr:from>
    <xdr:ext cx="184731" cy="264560"/>
    <xdr:sp macro="" textlink="">
      <xdr:nvSpPr>
        <xdr:cNvPr id="5295" name="TekstniOkvir 1"/>
        <xdr:cNvSpPr txBox="1"/>
      </xdr:nvSpPr>
      <xdr:spPr>
        <a:xfrm>
          <a:off x="5667375" y="517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212</xdr:row>
      <xdr:rowOff>0</xdr:rowOff>
    </xdr:from>
    <xdr:ext cx="184731" cy="264560"/>
    <xdr:sp macro="" textlink="">
      <xdr:nvSpPr>
        <xdr:cNvPr id="5296" name="TekstniOkvir 1"/>
        <xdr:cNvSpPr txBox="1"/>
      </xdr:nvSpPr>
      <xdr:spPr>
        <a:xfrm>
          <a:off x="5667375" y="517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212</xdr:row>
      <xdr:rowOff>0</xdr:rowOff>
    </xdr:from>
    <xdr:ext cx="184731" cy="264560"/>
    <xdr:sp macro="" textlink="">
      <xdr:nvSpPr>
        <xdr:cNvPr id="5297" name="TekstniOkvir 1"/>
        <xdr:cNvSpPr txBox="1"/>
      </xdr:nvSpPr>
      <xdr:spPr>
        <a:xfrm>
          <a:off x="5667375" y="517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212</xdr:row>
      <xdr:rowOff>0</xdr:rowOff>
    </xdr:from>
    <xdr:ext cx="184731" cy="264560"/>
    <xdr:sp macro="" textlink="">
      <xdr:nvSpPr>
        <xdr:cNvPr id="5298" name="TekstniOkvir 1"/>
        <xdr:cNvSpPr txBox="1"/>
      </xdr:nvSpPr>
      <xdr:spPr>
        <a:xfrm>
          <a:off x="5667375" y="517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212</xdr:row>
      <xdr:rowOff>0</xdr:rowOff>
    </xdr:from>
    <xdr:ext cx="184731" cy="264560"/>
    <xdr:sp macro="" textlink="">
      <xdr:nvSpPr>
        <xdr:cNvPr id="5299" name="TekstniOkvir 1"/>
        <xdr:cNvSpPr txBox="1"/>
      </xdr:nvSpPr>
      <xdr:spPr>
        <a:xfrm>
          <a:off x="5667375" y="517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214</xdr:row>
      <xdr:rowOff>0</xdr:rowOff>
    </xdr:from>
    <xdr:ext cx="184731" cy="264560"/>
    <xdr:sp macro="" textlink="">
      <xdr:nvSpPr>
        <xdr:cNvPr id="5300" name="TekstniOkvir 1"/>
        <xdr:cNvSpPr txBox="1"/>
      </xdr:nvSpPr>
      <xdr:spPr>
        <a:xfrm>
          <a:off x="5667375" y="5198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214</xdr:row>
      <xdr:rowOff>0</xdr:rowOff>
    </xdr:from>
    <xdr:ext cx="184731" cy="264560"/>
    <xdr:sp macro="" textlink="">
      <xdr:nvSpPr>
        <xdr:cNvPr id="5301" name="TekstniOkvir 1"/>
        <xdr:cNvSpPr txBox="1"/>
      </xdr:nvSpPr>
      <xdr:spPr>
        <a:xfrm>
          <a:off x="5667375" y="5198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213</xdr:row>
      <xdr:rowOff>0</xdr:rowOff>
    </xdr:from>
    <xdr:ext cx="184731" cy="264560"/>
    <xdr:sp macro="" textlink="">
      <xdr:nvSpPr>
        <xdr:cNvPr id="5302" name="TekstniOkvir 1"/>
        <xdr:cNvSpPr txBox="1"/>
      </xdr:nvSpPr>
      <xdr:spPr>
        <a:xfrm>
          <a:off x="5667375" y="5184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213</xdr:row>
      <xdr:rowOff>0</xdr:rowOff>
    </xdr:from>
    <xdr:ext cx="184731" cy="264560"/>
    <xdr:sp macro="" textlink="">
      <xdr:nvSpPr>
        <xdr:cNvPr id="5303" name="TekstniOkvir 1"/>
        <xdr:cNvSpPr txBox="1"/>
      </xdr:nvSpPr>
      <xdr:spPr>
        <a:xfrm>
          <a:off x="5667375" y="5184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213</xdr:row>
      <xdr:rowOff>0</xdr:rowOff>
    </xdr:from>
    <xdr:ext cx="184731" cy="264560"/>
    <xdr:sp macro="" textlink="">
      <xdr:nvSpPr>
        <xdr:cNvPr id="5304" name="TekstniOkvir 1"/>
        <xdr:cNvSpPr txBox="1"/>
      </xdr:nvSpPr>
      <xdr:spPr>
        <a:xfrm>
          <a:off x="5667375" y="5184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213</xdr:row>
      <xdr:rowOff>0</xdr:rowOff>
    </xdr:from>
    <xdr:ext cx="184731" cy="264560"/>
    <xdr:sp macro="" textlink="">
      <xdr:nvSpPr>
        <xdr:cNvPr id="5305" name="TekstniOkvir 1"/>
        <xdr:cNvSpPr txBox="1"/>
      </xdr:nvSpPr>
      <xdr:spPr>
        <a:xfrm>
          <a:off x="5667375" y="5184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213</xdr:row>
      <xdr:rowOff>0</xdr:rowOff>
    </xdr:from>
    <xdr:ext cx="184731" cy="264560"/>
    <xdr:sp macro="" textlink="">
      <xdr:nvSpPr>
        <xdr:cNvPr id="5306" name="TekstniOkvir 1"/>
        <xdr:cNvSpPr txBox="1"/>
      </xdr:nvSpPr>
      <xdr:spPr>
        <a:xfrm>
          <a:off x="5667375" y="5184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213</xdr:row>
      <xdr:rowOff>0</xdr:rowOff>
    </xdr:from>
    <xdr:ext cx="184731" cy="264560"/>
    <xdr:sp macro="" textlink="">
      <xdr:nvSpPr>
        <xdr:cNvPr id="5307" name="TekstniOkvir 1"/>
        <xdr:cNvSpPr txBox="1"/>
      </xdr:nvSpPr>
      <xdr:spPr>
        <a:xfrm>
          <a:off x="5667375" y="5184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212</xdr:row>
      <xdr:rowOff>0</xdr:rowOff>
    </xdr:from>
    <xdr:ext cx="184731" cy="264560"/>
    <xdr:sp macro="" textlink="">
      <xdr:nvSpPr>
        <xdr:cNvPr id="5308" name="TekstniOkvir 1"/>
        <xdr:cNvSpPr txBox="1"/>
      </xdr:nvSpPr>
      <xdr:spPr>
        <a:xfrm>
          <a:off x="5667375" y="517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212</xdr:row>
      <xdr:rowOff>0</xdr:rowOff>
    </xdr:from>
    <xdr:ext cx="184731" cy="264560"/>
    <xdr:sp macro="" textlink="">
      <xdr:nvSpPr>
        <xdr:cNvPr id="5309" name="TekstniOkvir 1"/>
        <xdr:cNvSpPr txBox="1"/>
      </xdr:nvSpPr>
      <xdr:spPr>
        <a:xfrm>
          <a:off x="5667375" y="517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212</xdr:row>
      <xdr:rowOff>0</xdr:rowOff>
    </xdr:from>
    <xdr:ext cx="184731" cy="264560"/>
    <xdr:sp macro="" textlink="">
      <xdr:nvSpPr>
        <xdr:cNvPr id="5310" name="TekstniOkvir 1"/>
        <xdr:cNvSpPr txBox="1"/>
      </xdr:nvSpPr>
      <xdr:spPr>
        <a:xfrm>
          <a:off x="5667375" y="517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212</xdr:row>
      <xdr:rowOff>0</xdr:rowOff>
    </xdr:from>
    <xdr:ext cx="184731" cy="264560"/>
    <xdr:sp macro="" textlink="">
      <xdr:nvSpPr>
        <xdr:cNvPr id="5311" name="TekstniOkvir 1"/>
        <xdr:cNvSpPr txBox="1"/>
      </xdr:nvSpPr>
      <xdr:spPr>
        <a:xfrm>
          <a:off x="5667375" y="517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212</xdr:row>
      <xdr:rowOff>0</xdr:rowOff>
    </xdr:from>
    <xdr:ext cx="184731" cy="264560"/>
    <xdr:sp macro="" textlink="">
      <xdr:nvSpPr>
        <xdr:cNvPr id="5312" name="TekstniOkvir 1"/>
        <xdr:cNvSpPr txBox="1"/>
      </xdr:nvSpPr>
      <xdr:spPr>
        <a:xfrm>
          <a:off x="5667375" y="517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212</xdr:row>
      <xdr:rowOff>0</xdr:rowOff>
    </xdr:from>
    <xdr:ext cx="184731" cy="264560"/>
    <xdr:sp macro="" textlink="">
      <xdr:nvSpPr>
        <xdr:cNvPr id="5313" name="TekstniOkvir 1"/>
        <xdr:cNvSpPr txBox="1"/>
      </xdr:nvSpPr>
      <xdr:spPr>
        <a:xfrm>
          <a:off x="5667375" y="517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212</xdr:row>
      <xdr:rowOff>0</xdr:rowOff>
    </xdr:from>
    <xdr:ext cx="184731" cy="264560"/>
    <xdr:sp macro="" textlink="">
      <xdr:nvSpPr>
        <xdr:cNvPr id="5314" name="TekstniOkvir 1"/>
        <xdr:cNvSpPr txBox="1"/>
      </xdr:nvSpPr>
      <xdr:spPr>
        <a:xfrm>
          <a:off x="5667375" y="517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212</xdr:row>
      <xdr:rowOff>0</xdr:rowOff>
    </xdr:from>
    <xdr:ext cx="184731" cy="264560"/>
    <xdr:sp macro="" textlink="">
      <xdr:nvSpPr>
        <xdr:cNvPr id="5315" name="TekstniOkvir 1"/>
        <xdr:cNvSpPr txBox="1"/>
      </xdr:nvSpPr>
      <xdr:spPr>
        <a:xfrm>
          <a:off x="5667375" y="517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212</xdr:row>
      <xdr:rowOff>0</xdr:rowOff>
    </xdr:from>
    <xdr:ext cx="184731" cy="264560"/>
    <xdr:sp macro="" textlink="">
      <xdr:nvSpPr>
        <xdr:cNvPr id="5316" name="TekstniOkvir 1"/>
        <xdr:cNvSpPr txBox="1"/>
      </xdr:nvSpPr>
      <xdr:spPr>
        <a:xfrm>
          <a:off x="5667375" y="517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212</xdr:row>
      <xdr:rowOff>0</xdr:rowOff>
    </xdr:from>
    <xdr:ext cx="184731" cy="264560"/>
    <xdr:sp macro="" textlink="">
      <xdr:nvSpPr>
        <xdr:cNvPr id="5317" name="TekstniOkvir 1"/>
        <xdr:cNvSpPr txBox="1"/>
      </xdr:nvSpPr>
      <xdr:spPr>
        <a:xfrm>
          <a:off x="5667375" y="517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212</xdr:row>
      <xdr:rowOff>0</xdr:rowOff>
    </xdr:from>
    <xdr:ext cx="184731" cy="264560"/>
    <xdr:sp macro="" textlink="">
      <xdr:nvSpPr>
        <xdr:cNvPr id="5318" name="TekstniOkvir 1"/>
        <xdr:cNvSpPr txBox="1"/>
      </xdr:nvSpPr>
      <xdr:spPr>
        <a:xfrm>
          <a:off x="5667375" y="517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212</xdr:row>
      <xdr:rowOff>0</xdr:rowOff>
    </xdr:from>
    <xdr:ext cx="184731" cy="264560"/>
    <xdr:sp macro="" textlink="">
      <xdr:nvSpPr>
        <xdr:cNvPr id="5319" name="TekstniOkvir 1"/>
        <xdr:cNvSpPr txBox="1"/>
      </xdr:nvSpPr>
      <xdr:spPr>
        <a:xfrm>
          <a:off x="5667375" y="517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212</xdr:row>
      <xdr:rowOff>0</xdr:rowOff>
    </xdr:from>
    <xdr:ext cx="184731" cy="264560"/>
    <xdr:sp macro="" textlink="">
      <xdr:nvSpPr>
        <xdr:cNvPr id="5320" name="TekstniOkvir 1"/>
        <xdr:cNvSpPr txBox="1"/>
      </xdr:nvSpPr>
      <xdr:spPr>
        <a:xfrm>
          <a:off x="5667375" y="517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212</xdr:row>
      <xdr:rowOff>0</xdr:rowOff>
    </xdr:from>
    <xdr:ext cx="184731" cy="264560"/>
    <xdr:sp macro="" textlink="">
      <xdr:nvSpPr>
        <xdr:cNvPr id="5321" name="TekstniOkvir 1"/>
        <xdr:cNvSpPr txBox="1"/>
      </xdr:nvSpPr>
      <xdr:spPr>
        <a:xfrm>
          <a:off x="5667375" y="517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212</xdr:row>
      <xdr:rowOff>0</xdr:rowOff>
    </xdr:from>
    <xdr:ext cx="184731" cy="264560"/>
    <xdr:sp macro="" textlink="">
      <xdr:nvSpPr>
        <xdr:cNvPr id="5322" name="TekstniOkvir 1"/>
        <xdr:cNvSpPr txBox="1"/>
      </xdr:nvSpPr>
      <xdr:spPr>
        <a:xfrm>
          <a:off x="5667375" y="517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212</xdr:row>
      <xdr:rowOff>0</xdr:rowOff>
    </xdr:from>
    <xdr:ext cx="184731" cy="264560"/>
    <xdr:sp macro="" textlink="">
      <xdr:nvSpPr>
        <xdr:cNvPr id="5323" name="TekstniOkvir 1"/>
        <xdr:cNvSpPr txBox="1"/>
      </xdr:nvSpPr>
      <xdr:spPr>
        <a:xfrm>
          <a:off x="5667375" y="517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214</xdr:row>
      <xdr:rowOff>0</xdr:rowOff>
    </xdr:from>
    <xdr:ext cx="184731" cy="264560"/>
    <xdr:sp macro="" textlink="">
      <xdr:nvSpPr>
        <xdr:cNvPr id="5324" name="TekstniOkvir 1"/>
        <xdr:cNvSpPr txBox="1"/>
      </xdr:nvSpPr>
      <xdr:spPr>
        <a:xfrm>
          <a:off x="5667375" y="5198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214</xdr:row>
      <xdr:rowOff>0</xdr:rowOff>
    </xdr:from>
    <xdr:ext cx="184731" cy="264560"/>
    <xdr:sp macro="" textlink="">
      <xdr:nvSpPr>
        <xdr:cNvPr id="5325" name="TekstniOkvir 1"/>
        <xdr:cNvSpPr txBox="1"/>
      </xdr:nvSpPr>
      <xdr:spPr>
        <a:xfrm>
          <a:off x="5667375" y="5198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253</xdr:row>
      <xdr:rowOff>0</xdr:rowOff>
    </xdr:from>
    <xdr:ext cx="184731" cy="264560"/>
    <xdr:sp macro="" textlink="">
      <xdr:nvSpPr>
        <xdr:cNvPr id="5326" name="TekstniOkvir 1"/>
        <xdr:cNvSpPr txBox="1"/>
      </xdr:nvSpPr>
      <xdr:spPr>
        <a:xfrm>
          <a:off x="5667375"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253</xdr:row>
      <xdr:rowOff>0</xdr:rowOff>
    </xdr:from>
    <xdr:ext cx="184731" cy="264560"/>
    <xdr:sp macro="" textlink="">
      <xdr:nvSpPr>
        <xdr:cNvPr id="5327" name="TekstniOkvir 1"/>
        <xdr:cNvSpPr txBox="1"/>
      </xdr:nvSpPr>
      <xdr:spPr>
        <a:xfrm>
          <a:off x="5667375"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253</xdr:row>
      <xdr:rowOff>0</xdr:rowOff>
    </xdr:from>
    <xdr:ext cx="184731" cy="264560"/>
    <xdr:sp macro="" textlink="">
      <xdr:nvSpPr>
        <xdr:cNvPr id="5328" name="TekstniOkvir 1"/>
        <xdr:cNvSpPr txBox="1"/>
      </xdr:nvSpPr>
      <xdr:spPr>
        <a:xfrm>
          <a:off x="5667375"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253</xdr:row>
      <xdr:rowOff>0</xdr:rowOff>
    </xdr:from>
    <xdr:ext cx="184731" cy="264560"/>
    <xdr:sp macro="" textlink="">
      <xdr:nvSpPr>
        <xdr:cNvPr id="5329" name="TekstniOkvir 1"/>
        <xdr:cNvSpPr txBox="1"/>
      </xdr:nvSpPr>
      <xdr:spPr>
        <a:xfrm>
          <a:off x="5667375"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255</xdr:row>
      <xdr:rowOff>0</xdr:rowOff>
    </xdr:from>
    <xdr:ext cx="184731" cy="264560"/>
    <xdr:sp macro="" textlink="">
      <xdr:nvSpPr>
        <xdr:cNvPr id="5330" name="TekstniOkvir 1"/>
        <xdr:cNvSpPr txBox="1"/>
      </xdr:nvSpPr>
      <xdr:spPr>
        <a:xfrm>
          <a:off x="5667375" y="6292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255</xdr:row>
      <xdr:rowOff>0</xdr:rowOff>
    </xdr:from>
    <xdr:ext cx="184731" cy="264560"/>
    <xdr:sp macro="" textlink="">
      <xdr:nvSpPr>
        <xdr:cNvPr id="5331" name="TekstniOkvir 1"/>
        <xdr:cNvSpPr txBox="1"/>
      </xdr:nvSpPr>
      <xdr:spPr>
        <a:xfrm>
          <a:off x="5667375" y="6292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255</xdr:row>
      <xdr:rowOff>0</xdr:rowOff>
    </xdr:from>
    <xdr:ext cx="184731" cy="264560"/>
    <xdr:sp macro="" textlink="">
      <xdr:nvSpPr>
        <xdr:cNvPr id="5332" name="TekstniOkvir 1"/>
        <xdr:cNvSpPr txBox="1"/>
      </xdr:nvSpPr>
      <xdr:spPr>
        <a:xfrm>
          <a:off x="5667375" y="6292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255</xdr:row>
      <xdr:rowOff>0</xdr:rowOff>
    </xdr:from>
    <xdr:ext cx="184731" cy="264560"/>
    <xdr:sp macro="" textlink="">
      <xdr:nvSpPr>
        <xdr:cNvPr id="5333" name="TekstniOkvir 1"/>
        <xdr:cNvSpPr txBox="1"/>
      </xdr:nvSpPr>
      <xdr:spPr>
        <a:xfrm>
          <a:off x="5667375" y="6292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256</xdr:row>
      <xdr:rowOff>0</xdr:rowOff>
    </xdr:from>
    <xdr:ext cx="184731" cy="264560"/>
    <xdr:sp macro="" textlink="">
      <xdr:nvSpPr>
        <xdr:cNvPr id="5334" name="TekstniOkvir 1"/>
        <xdr:cNvSpPr txBox="1"/>
      </xdr:nvSpPr>
      <xdr:spPr>
        <a:xfrm>
          <a:off x="5667375" y="6306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256</xdr:row>
      <xdr:rowOff>0</xdr:rowOff>
    </xdr:from>
    <xdr:ext cx="184731" cy="264560"/>
    <xdr:sp macro="" textlink="">
      <xdr:nvSpPr>
        <xdr:cNvPr id="5335" name="TekstniOkvir 1"/>
        <xdr:cNvSpPr txBox="1"/>
      </xdr:nvSpPr>
      <xdr:spPr>
        <a:xfrm>
          <a:off x="5667375" y="6306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256</xdr:row>
      <xdr:rowOff>0</xdr:rowOff>
    </xdr:from>
    <xdr:ext cx="184731" cy="264560"/>
    <xdr:sp macro="" textlink="">
      <xdr:nvSpPr>
        <xdr:cNvPr id="5336" name="TekstniOkvir 1"/>
        <xdr:cNvSpPr txBox="1"/>
      </xdr:nvSpPr>
      <xdr:spPr>
        <a:xfrm>
          <a:off x="5667375" y="6306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256</xdr:row>
      <xdr:rowOff>0</xdr:rowOff>
    </xdr:from>
    <xdr:ext cx="184731" cy="264560"/>
    <xdr:sp macro="" textlink="">
      <xdr:nvSpPr>
        <xdr:cNvPr id="5337" name="TekstniOkvir 1"/>
        <xdr:cNvSpPr txBox="1"/>
      </xdr:nvSpPr>
      <xdr:spPr>
        <a:xfrm>
          <a:off x="5667375" y="6306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278</xdr:row>
      <xdr:rowOff>0</xdr:rowOff>
    </xdr:from>
    <xdr:ext cx="184731" cy="264560"/>
    <xdr:sp macro="" textlink="">
      <xdr:nvSpPr>
        <xdr:cNvPr id="5338" name="TekstniOkvir 1"/>
        <xdr:cNvSpPr txBox="1"/>
      </xdr:nvSpPr>
      <xdr:spPr>
        <a:xfrm>
          <a:off x="5667375" y="682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278</xdr:row>
      <xdr:rowOff>0</xdr:rowOff>
    </xdr:from>
    <xdr:ext cx="184731" cy="264560"/>
    <xdr:sp macro="" textlink="">
      <xdr:nvSpPr>
        <xdr:cNvPr id="5339" name="TekstniOkvir 1"/>
        <xdr:cNvSpPr txBox="1"/>
      </xdr:nvSpPr>
      <xdr:spPr>
        <a:xfrm>
          <a:off x="5667375" y="682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278</xdr:row>
      <xdr:rowOff>0</xdr:rowOff>
    </xdr:from>
    <xdr:ext cx="184731" cy="264560"/>
    <xdr:sp macro="" textlink="">
      <xdr:nvSpPr>
        <xdr:cNvPr id="5340" name="TekstniOkvir 1"/>
        <xdr:cNvSpPr txBox="1"/>
      </xdr:nvSpPr>
      <xdr:spPr>
        <a:xfrm>
          <a:off x="5667375" y="682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278</xdr:row>
      <xdr:rowOff>0</xdr:rowOff>
    </xdr:from>
    <xdr:ext cx="184731" cy="264560"/>
    <xdr:sp macro="" textlink="">
      <xdr:nvSpPr>
        <xdr:cNvPr id="5341" name="TekstniOkvir 1"/>
        <xdr:cNvSpPr txBox="1"/>
      </xdr:nvSpPr>
      <xdr:spPr>
        <a:xfrm>
          <a:off x="5667375" y="682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281</xdr:row>
      <xdr:rowOff>0</xdr:rowOff>
    </xdr:from>
    <xdr:ext cx="184731" cy="264560"/>
    <xdr:sp macro="" textlink="">
      <xdr:nvSpPr>
        <xdr:cNvPr id="5342" name="TekstniOkvir 1"/>
        <xdr:cNvSpPr txBox="1"/>
      </xdr:nvSpPr>
      <xdr:spPr>
        <a:xfrm>
          <a:off x="5667375" y="686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281</xdr:row>
      <xdr:rowOff>0</xdr:rowOff>
    </xdr:from>
    <xdr:ext cx="184731" cy="264560"/>
    <xdr:sp macro="" textlink="">
      <xdr:nvSpPr>
        <xdr:cNvPr id="5343" name="TekstniOkvir 1"/>
        <xdr:cNvSpPr txBox="1"/>
      </xdr:nvSpPr>
      <xdr:spPr>
        <a:xfrm>
          <a:off x="5667375" y="686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281</xdr:row>
      <xdr:rowOff>0</xdr:rowOff>
    </xdr:from>
    <xdr:ext cx="184731" cy="264560"/>
    <xdr:sp macro="" textlink="">
      <xdr:nvSpPr>
        <xdr:cNvPr id="5344" name="TekstniOkvir 1"/>
        <xdr:cNvSpPr txBox="1"/>
      </xdr:nvSpPr>
      <xdr:spPr>
        <a:xfrm>
          <a:off x="5667375" y="686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281</xdr:row>
      <xdr:rowOff>0</xdr:rowOff>
    </xdr:from>
    <xdr:ext cx="184731" cy="264560"/>
    <xdr:sp macro="" textlink="">
      <xdr:nvSpPr>
        <xdr:cNvPr id="5345" name="TekstniOkvir 1"/>
        <xdr:cNvSpPr txBox="1"/>
      </xdr:nvSpPr>
      <xdr:spPr>
        <a:xfrm>
          <a:off x="5667375" y="686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280</xdr:row>
      <xdr:rowOff>0</xdr:rowOff>
    </xdr:from>
    <xdr:ext cx="184731" cy="264560"/>
    <xdr:sp macro="" textlink="">
      <xdr:nvSpPr>
        <xdr:cNvPr id="5346" name="TekstniOkvir 1"/>
        <xdr:cNvSpPr txBox="1"/>
      </xdr:nvSpPr>
      <xdr:spPr>
        <a:xfrm>
          <a:off x="5667375" y="6854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280</xdr:row>
      <xdr:rowOff>0</xdr:rowOff>
    </xdr:from>
    <xdr:ext cx="184731" cy="264560"/>
    <xdr:sp macro="" textlink="">
      <xdr:nvSpPr>
        <xdr:cNvPr id="5347" name="TekstniOkvir 1"/>
        <xdr:cNvSpPr txBox="1"/>
      </xdr:nvSpPr>
      <xdr:spPr>
        <a:xfrm>
          <a:off x="5667375" y="6854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280</xdr:row>
      <xdr:rowOff>0</xdr:rowOff>
    </xdr:from>
    <xdr:ext cx="184731" cy="264560"/>
    <xdr:sp macro="" textlink="">
      <xdr:nvSpPr>
        <xdr:cNvPr id="5348" name="TekstniOkvir 1"/>
        <xdr:cNvSpPr txBox="1"/>
      </xdr:nvSpPr>
      <xdr:spPr>
        <a:xfrm>
          <a:off x="5667375" y="6854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280</xdr:row>
      <xdr:rowOff>0</xdr:rowOff>
    </xdr:from>
    <xdr:ext cx="184731" cy="264560"/>
    <xdr:sp macro="" textlink="">
      <xdr:nvSpPr>
        <xdr:cNvPr id="5349" name="TekstniOkvir 1"/>
        <xdr:cNvSpPr txBox="1"/>
      </xdr:nvSpPr>
      <xdr:spPr>
        <a:xfrm>
          <a:off x="5667375" y="6854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313</xdr:row>
      <xdr:rowOff>0</xdr:rowOff>
    </xdr:from>
    <xdr:ext cx="184731" cy="264560"/>
    <xdr:sp macro="" textlink="">
      <xdr:nvSpPr>
        <xdr:cNvPr id="5350" name="TekstniOkvir 1"/>
        <xdr:cNvSpPr txBox="1"/>
      </xdr:nvSpPr>
      <xdr:spPr>
        <a:xfrm>
          <a:off x="5667375" y="767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313</xdr:row>
      <xdr:rowOff>0</xdr:rowOff>
    </xdr:from>
    <xdr:ext cx="184731" cy="264560"/>
    <xdr:sp macro="" textlink="">
      <xdr:nvSpPr>
        <xdr:cNvPr id="5351" name="TekstniOkvir 1"/>
        <xdr:cNvSpPr txBox="1"/>
      </xdr:nvSpPr>
      <xdr:spPr>
        <a:xfrm>
          <a:off x="5667375" y="767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313</xdr:row>
      <xdr:rowOff>0</xdr:rowOff>
    </xdr:from>
    <xdr:ext cx="184731" cy="264560"/>
    <xdr:sp macro="" textlink="">
      <xdr:nvSpPr>
        <xdr:cNvPr id="5352" name="TekstniOkvir 1"/>
        <xdr:cNvSpPr txBox="1"/>
      </xdr:nvSpPr>
      <xdr:spPr>
        <a:xfrm>
          <a:off x="5667375" y="767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313</xdr:row>
      <xdr:rowOff>0</xdr:rowOff>
    </xdr:from>
    <xdr:ext cx="184731" cy="264560"/>
    <xdr:sp macro="" textlink="">
      <xdr:nvSpPr>
        <xdr:cNvPr id="5353" name="TekstniOkvir 1"/>
        <xdr:cNvSpPr txBox="1"/>
      </xdr:nvSpPr>
      <xdr:spPr>
        <a:xfrm>
          <a:off x="5667375" y="767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278</xdr:row>
      <xdr:rowOff>0</xdr:rowOff>
    </xdr:from>
    <xdr:ext cx="184731" cy="264560"/>
    <xdr:sp macro="" textlink="">
      <xdr:nvSpPr>
        <xdr:cNvPr id="5354" name="TekstniOkvir 1"/>
        <xdr:cNvSpPr txBox="1"/>
      </xdr:nvSpPr>
      <xdr:spPr>
        <a:xfrm>
          <a:off x="3676650" y="682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278</xdr:row>
      <xdr:rowOff>0</xdr:rowOff>
    </xdr:from>
    <xdr:ext cx="184731" cy="264560"/>
    <xdr:sp macro="" textlink="">
      <xdr:nvSpPr>
        <xdr:cNvPr id="5355" name="TekstniOkvir 1"/>
        <xdr:cNvSpPr txBox="1"/>
      </xdr:nvSpPr>
      <xdr:spPr>
        <a:xfrm>
          <a:off x="3676650" y="682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278</xdr:row>
      <xdr:rowOff>0</xdr:rowOff>
    </xdr:from>
    <xdr:ext cx="184731" cy="264560"/>
    <xdr:sp macro="" textlink="">
      <xdr:nvSpPr>
        <xdr:cNvPr id="5356" name="TekstniOkvir 1"/>
        <xdr:cNvSpPr txBox="1"/>
      </xdr:nvSpPr>
      <xdr:spPr>
        <a:xfrm>
          <a:off x="3676650" y="682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278</xdr:row>
      <xdr:rowOff>0</xdr:rowOff>
    </xdr:from>
    <xdr:ext cx="184731" cy="264560"/>
    <xdr:sp macro="" textlink="">
      <xdr:nvSpPr>
        <xdr:cNvPr id="5357" name="TekstniOkvir 1"/>
        <xdr:cNvSpPr txBox="1"/>
      </xdr:nvSpPr>
      <xdr:spPr>
        <a:xfrm>
          <a:off x="3676650" y="682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301</xdr:row>
      <xdr:rowOff>0</xdr:rowOff>
    </xdr:from>
    <xdr:ext cx="184731" cy="264560"/>
    <xdr:sp macro="" textlink="">
      <xdr:nvSpPr>
        <xdr:cNvPr id="5358" name="TekstniOkvir 1"/>
        <xdr:cNvSpPr txBox="1"/>
      </xdr:nvSpPr>
      <xdr:spPr>
        <a:xfrm>
          <a:off x="3676650" y="735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301</xdr:row>
      <xdr:rowOff>0</xdr:rowOff>
    </xdr:from>
    <xdr:ext cx="184731" cy="264560"/>
    <xdr:sp macro="" textlink="">
      <xdr:nvSpPr>
        <xdr:cNvPr id="5359" name="TekstniOkvir 1"/>
        <xdr:cNvSpPr txBox="1"/>
      </xdr:nvSpPr>
      <xdr:spPr>
        <a:xfrm>
          <a:off x="3676650" y="735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301</xdr:row>
      <xdr:rowOff>0</xdr:rowOff>
    </xdr:from>
    <xdr:ext cx="184731" cy="264560"/>
    <xdr:sp macro="" textlink="">
      <xdr:nvSpPr>
        <xdr:cNvPr id="5360" name="TekstniOkvir 1"/>
        <xdr:cNvSpPr txBox="1"/>
      </xdr:nvSpPr>
      <xdr:spPr>
        <a:xfrm>
          <a:off x="3676650" y="735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301</xdr:row>
      <xdr:rowOff>0</xdr:rowOff>
    </xdr:from>
    <xdr:ext cx="184731" cy="264560"/>
    <xdr:sp macro="" textlink="">
      <xdr:nvSpPr>
        <xdr:cNvPr id="5361" name="TekstniOkvir 1"/>
        <xdr:cNvSpPr txBox="1"/>
      </xdr:nvSpPr>
      <xdr:spPr>
        <a:xfrm>
          <a:off x="3676650" y="735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312</xdr:row>
      <xdr:rowOff>0</xdr:rowOff>
    </xdr:from>
    <xdr:ext cx="184731" cy="264560"/>
    <xdr:sp macro="" textlink="">
      <xdr:nvSpPr>
        <xdr:cNvPr id="5362" name="TekstniOkvir 1"/>
        <xdr:cNvSpPr txBox="1"/>
      </xdr:nvSpPr>
      <xdr:spPr>
        <a:xfrm>
          <a:off x="1628775" y="765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312</xdr:row>
      <xdr:rowOff>0</xdr:rowOff>
    </xdr:from>
    <xdr:ext cx="184731" cy="264560"/>
    <xdr:sp macro="" textlink="">
      <xdr:nvSpPr>
        <xdr:cNvPr id="5363" name="TekstniOkvir 1"/>
        <xdr:cNvSpPr txBox="1"/>
      </xdr:nvSpPr>
      <xdr:spPr>
        <a:xfrm>
          <a:off x="1628775" y="765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312</xdr:row>
      <xdr:rowOff>0</xdr:rowOff>
    </xdr:from>
    <xdr:ext cx="184731" cy="264560"/>
    <xdr:sp macro="" textlink="">
      <xdr:nvSpPr>
        <xdr:cNvPr id="5364" name="TekstniOkvir 1"/>
        <xdr:cNvSpPr txBox="1"/>
      </xdr:nvSpPr>
      <xdr:spPr>
        <a:xfrm>
          <a:off x="1628775" y="765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312</xdr:row>
      <xdr:rowOff>0</xdr:rowOff>
    </xdr:from>
    <xdr:ext cx="184731" cy="264560"/>
    <xdr:sp macro="" textlink="">
      <xdr:nvSpPr>
        <xdr:cNvPr id="5365" name="TekstniOkvir 1"/>
        <xdr:cNvSpPr txBox="1"/>
      </xdr:nvSpPr>
      <xdr:spPr>
        <a:xfrm>
          <a:off x="1628775" y="765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366"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367"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368"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369"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370"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371"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372"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373"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374"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375"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376"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377"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378"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379"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380"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381"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382"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383"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384"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385"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386"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387"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388"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389"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390"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391"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392"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393"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394"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395"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396"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397"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398"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399"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00"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01"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02"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03"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04"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05"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06"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07"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08"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09"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10"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11"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12"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13"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14"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15"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16"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17"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18"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19"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20"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21"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22"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23"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24"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25"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26"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27"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28"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29"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30"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31"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32"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33"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34"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35"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36"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37"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38"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39"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40"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41"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42"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43"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44"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45"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46"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47"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48"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49"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50"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51"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52"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53"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54"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55"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56"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57"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58"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59"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60"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61"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62"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63"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64"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65"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66"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67"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68"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69"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70"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71"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72"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73"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74"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75"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76"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77"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78"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79"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80"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81"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82"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83"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84"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85"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86"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87"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88"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89"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90"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91"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92"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93"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94"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95"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96"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497"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162</xdr:row>
      <xdr:rowOff>0</xdr:rowOff>
    </xdr:from>
    <xdr:ext cx="184731" cy="264560"/>
    <xdr:sp macro="" textlink="">
      <xdr:nvSpPr>
        <xdr:cNvPr id="5498" name="TekstniOkvir 1"/>
        <xdr:cNvSpPr txBox="1"/>
      </xdr:nvSpPr>
      <xdr:spPr>
        <a:xfrm>
          <a:off x="1628775" y="3871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162</xdr:row>
      <xdr:rowOff>0</xdr:rowOff>
    </xdr:from>
    <xdr:ext cx="184731" cy="264560"/>
    <xdr:sp macro="" textlink="">
      <xdr:nvSpPr>
        <xdr:cNvPr id="5499" name="TekstniOkvir 1"/>
        <xdr:cNvSpPr txBox="1"/>
      </xdr:nvSpPr>
      <xdr:spPr>
        <a:xfrm>
          <a:off x="1628775" y="3871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162</xdr:row>
      <xdr:rowOff>0</xdr:rowOff>
    </xdr:from>
    <xdr:ext cx="184731" cy="264560"/>
    <xdr:sp macro="" textlink="">
      <xdr:nvSpPr>
        <xdr:cNvPr id="5500" name="TekstniOkvir 1"/>
        <xdr:cNvSpPr txBox="1"/>
      </xdr:nvSpPr>
      <xdr:spPr>
        <a:xfrm>
          <a:off x="1628775" y="3871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162</xdr:row>
      <xdr:rowOff>0</xdr:rowOff>
    </xdr:from>
    <xdr:ext cx="184731" cy="264560"/>
    <xdr:sp macro="" textlink="">
      <xdr:nvSpPr>
        <xdr:cNvPr id="5501" name="TekstniOkvir 1"/>
        <xdr:cNvSpPr txBox="1"/>
      </xdr:nvSpPr>
      <xdr:spPr>
        <a:xfrm>
          <a:off x="1628775" y="3871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162</xdr:row>
      <xdr:rowOff>0</xdr:rowOff>
    </xdr:from>
    <xdr:ext cx="184731" cy="264560"/>
    <xdr:sp macro="" textlink="">
      <xdr:nvSpPr>
        <xdr:cNvPr id="5502" name="TekstniOkvir 1"/>
        <xdr:cNvSpPr txBox="1"/>
      </xdr:nvSpPr>
      <xdr:spPr>
        <a:xfrm>
          <a:off x="1628775" y="3871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162</xdr:row>
      <xdr:rowOff>0</xdr:rowOff>
    </xdr:from>
    <xdr:ext cx="184731" cy="264560"/>
    <xdr:sp macro="" textlink="">
      <xdr:nvSpPr>
        <xdr:cNvPr id="5503" name="TekstniOkvir 1"/>
        <xdr:cNvSpPr txBox="1"/>
      </xdr:nvSpPr>
      <xdr:spPr>
        <a:xfrm>
          <a:off x="1628775" y="3871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160</xdr:row>
      <xdr:rowOff>0</xdr:rowOff>
    </xdr:from>
    <xdr:ext cx="184731" cy="264560"/>
    <xdr:sp macro="" textlink="">
      <xdr:nvSpPr>
        <xdr:cNvPr id="5504" name="TekstniOkvir 1"/>
        <xdr:cNvSpPr txBox="1"/>
      </xdr:nvSpPr>
      <xdr:spPr>
        <a:xfrm>
          <a:off x="1628775" y="3713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160</xdr:row>
      <xdr:rowOff>0</xdr:rowOff>
    </xdr:from>
    <xdr:ext cx="184731" cy="264560"/>
    <xdr:sp macro="" textlink="">
      <xdr:nvSpPr>
        <xdr:cNvPr id="5505" name="TekstniOkvir 1"/>
        <xdr:cNvSpPr txBox="1"/>
      </xdr:nvSpPr>
      <xdr:spPr>
        <a:xfrm>
          <a:off x="1628775" y="3713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160</xdr:row>
      <xdr:rowOff>0</xdr:rowOff>
    </xdr:from>
    <xdr:ext cx="184731" cy="264560"/>
    <xdr:sp macro="" textlink="">
      <xdr:nvSpPr>
        <xdr:cNvPr id="5506" name="TekstniOkvir 1"/>
        <xdr:cNvSpPr txBox="1"/>
      </xdr:nvSpPr>
      <xdr:spPr>
        <a:xfrm>
          <a:off x="1628775" y="3713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160</xdr:row>
      <xdr:rowOff>0</xdr:rowOff>
    </xdr:from>
    <xdr:ext cx="184731" cy="264560"/>
    <xdr:sp macro="" textlink="">
      <xdr:nvSpPr>
        <xdr:cNvPr id="5507" name="TekstniOkvir 1"/>
        <xdr:cNvSpPr txBox="1"/>
      </xdr:nvSpPr>
      <xdr:spPr>
        <a:xfrm>
          <a:off x="1628775" y="3713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160</xdr:row>
      <xdr:rowOff>0</xdr:rowOff>
    </xdr:from>
    <xdr:ext cx="184731" cy="264560"/>
    <xdr:sp macro="" textlink="">
      <xdr:nvSpPr>
        <xdr:cNvPr id="5508" name="TekstniOkvir 1"/>
        <xdr:cNvSpPr txBox="1"/>
      </xdr:nvSpPr>
      <xdr:spPr>
        <a:xfrm>
          <a:off x="1628775" y="3713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160</xdr:row>
      <xdr:rowOff>0</xdr:rowOff>
    </xdr:from>
    <xdr:ext cx="184731" cy="264560"/>
    <xdr:sp macro="" textlink="">
      <xdr:nvSpPr>
        <xdr:cNvPr id="5509" name="TekstniOkvir 1"/>
        <xdr:cNvSpPr txBox="1"/>
      </xdr:nvSpPr>
      <xdr:spPr>
        <a:xfrm>
          <a:off x="1628775" y="3713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164</xdr:row>
      <xdr:rowOff>0</xdr:rowOff>
    </xdr:from>
    <xdr:ext cx="184731" cy="264560"/>
    <xdr:sp macro="" textlink="">
      <xdr:nvSpPr>
        <xdr:cNvPr id="5510" name="TekstniOkvir 1"/>
        <xdr:cNvSpPr txBox="1"/>
      </xdr:nvSpPr>
      <xdr:spPr>
        <a:xfrm>
          <a:off x="1628775" y="4002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164</xdr:row>
      <xdr:rowOff>0</xdr:rowOff>
    </xdr:from>
    <xdr:ext cx="184731" cy="264560"/>
    <xdr:sp macro="" textlink="">
      <xdr:nvSpPr>
        <xdr:cNvPr id="5511" name="TekstniOkvir 1"/>
        <xdr:cNvSpPr txBox="1"/>
      </xdr:nvSpPr>
      <xdr:spPr>
        <a:xfrm>
          <a:off x="1628775" y="4002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164</xdr:row>
      <xdr:rowOff>0</xdr:rowOff>
    </xdr:from>
    <xdr:ext cx="184731" cy="264560"/>
    <xdr:sp macro="" textlink="">
      <xdr:nvSpPr>
        <xdr:cNvPr id="5512" name="TekstniOkvir 1"/>
        <xdr:cNvSpPr txBox="1"/>
      </xdr:nvSpPr>
      <xdr:spPr>
        <a:xfrm>
          <a:off x="1628775" y="4002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164</xdr:row>
      <xdr:rowOff>0</xdr:rowOff>
    </xdr:from>
    <xdr:ext cx="184731" cy="264560"/>
    <xdr:sp macro="" textlink="">
      <xdr:nvSpPr>
        <xdr:cNvPr id="5513" name="TekstniOkvir 1"/>
        <xdr:cNvSpPr txBox="1"/>
      </xdr:nvSpPr>
      <xdr:spPr>
        <a:xfrm>
          <a:off x="1628775" y="4002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164</xdr:row>
      <xdr:rowOff>0</xdr:rowOff>
    </xdr:from>
    <xdr:ext cx="184731" cy="264560"/>
    <xdr:sp macro="" textlink="">
      <xdr:nvSpPr>
        <xdr:cNvPr id="5514" name="TekstniOkvir 1"/>
        <xdr:cNvSpPr txBox="1"/>
      </xdr:nvSpPr>
      <xdr:spPr>
        <a:xfrm>
          <a:off x="1628775" y="4002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164</xdr:row>
      <xdr:rowOff>0</xdr:rowOff>
    </xdr:from>
    <xdr:ext cx="184731" cy="264560"/>
    <xdr:sp macro="" textlink="">
      <xdr:nvSpPr>
        <xdr:cNvPr id="5515" name="TekstniOkvir 1"/>
        <xdr:cNvSpPr txBox="1"/>
      </xdr:nvSpPr>
      <xdr:spPr>
        <a:xfrm>
          <a:off x="1628775" y="4002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163</xdr:row>
      <xdr:rowOff>0</xdr:rowOff>
    </xdr:from>
    <xdr:ext cx="184731" cy="264560"/>
    <xdr:sp macro="" textlink="">
      <xdr:nvSpPr>
        <xdr:cNvPr id="5516" name="TekstniOkvir 1"/>
        <xdr:cNvSpPr txBox="1"/>
      </xdr:nvSpPr>
      <xdr:spPr>
        <a:xfrm>
          <a:off x="162877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163</xdr:row>
      <xdr:rowOff>0</xdr:rowOff>
    </xdr:from>
    <xdr:ext cx="184731" cy="264560"/>
    <xdr:sp macro="" textlink="">
      <xdr:nvSpPr>
        <xdr:cNvPr id="5517" name="TekstniOkvir 1"/>
        <xdr:cNvSpPr txBox="1"/>
      </xdr:nvSpPr>
      <xdr:spPr>
        <a:xfrm>
          <a:off x="162877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163</xdr:row>
      <xdr:rowOff>0</xdr:rowOff>
    </xdr:from>
    <xdr:ext cx="184731" cy="264560"/>
    <xdr:sp macro="" textlink="">
      <xdr:nvSpPr>
        <xdr:cNvPr id="5518" name="TekstniOkvir 1"/>
        <xdr:cNvSpPr txBox="1"/>
      </xdr:nvSpPr>
      <xdr:spPr>
        <a:xfrm>
          <a:off x="162877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163</xdr:row>
      <xdr:rowOff>0</xdr:rowOff>
    </xdr:from>
    <xdr:ext cx="184731" cy="264560"/>
    <xdr:sp macro="" textlink="">
      <xdr:nvSpPr>
        <xdr:cNvPr id="5519" name="TekstniOkvir 1"/>
        <xdr:cNvSpPr txBox="1"/>
      </xdr:nvSpPr>
      <xdr:spPr>
        <a:xfrm>
          <a:off x="162877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163</xdr:row>
      <xdr:rowOff>0</xdr:rowOff>
    </xdr:from>
    <xdr:ext cx="184731" cy="264560"/>
    <xdr:sp macro="" textlink="">
      <xdr:nvSpPr>
        <xdr:cNvPr id="5520" name="TekstniOkvir 1"/>
        <xdr:cNvSpPr txBox="1"/>
      </xdr:nvSpPr>
      <xdr:spPr>
        <a:xfrm>
          <a:off x="162877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163</xdr:row>
      <xdr:rowOff>0</xdr:rowOff>
    </xdr:from>
    <xdr:ext cx="184731" cy="264560"/>
    <xdr:sp macro="" textlink="">
      <xdr:nvSpPr>
        <xdr:cNvPr id="5521" name="TekstniOkvir 1"/>
        <xdr:cNvSpPr txBox="1"/>
      </xdr:nvSpPr>
      <xdr:spPr>
        <a:xfrm>
          <a:off x="1628775" y="388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165</xdr:row>
      <xdr:rowOff>0</xdr:rowOff>
    </xdr:from>
    <xdr:ext cx="184731" cy="264560"/>
    <xdr:sp macro="" textlink="">
      <xdr:nvSpPr>
        <xdr:cNvPr id="5522" name="TekstniOkvir 1"/>
        <xdr:cNvSpPr txBox="1"/>
      </xdr:nvSpPr>
      <xdr:spPr>
        <a:xfrm>
          <a:off x="1628775" y="401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165</xdr:row>
      <xdr:rowOff>0</xdr:rowOff>
    </xdr:from>
    <xdr:ext cx="184731" cy="264560"/>
    <xdr:sp macro="" textlink="">
      <xdr:nvSpPr>
        <xdr:cNvPr id="5523" name="TekstniOkvir 1"/>
        <xdr:cNvSpPr txBox="1"/>
      </xdr:nvSpPr>
      <xdr:spPr>
        <a:xfrm>
          <a:off x="1628775" y="401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165</xdr:row>
      <xdr:rowOff>0</xdr:rowOff>
    </xdr:from>
    <xdr:ext cx="184731" cy="264560"/>
    <xdr:sp macro="" textlink="">
      <xdr:nvSpPr>
        <xdr:cNvPr id="5524" name="TekstniOkvir 1"/>
        <xdr:cNvSpPr txBox="1"/>
      </xdr:nvSpPr>
      <xdr:spPr>
        <a:xfrm>
          <a:off x="1628775" y="401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165</xdr:row>
      <xdr:rowOff>0</xdr:rowOff>
    </xdr:from>
    <xdr:ext cx="184731" cy="264560"/>
    <xdr:sp macro="" textlink="">
      <xdr:nvSpPr>
        <xdr:cNvPr id="5525" name="TekstniOkvir 1"/>
        <xdr:cNvSpPr txBox="1"/>
      </xdr:nvSpPr>
      <xdr:spPr>
        <a:xfrm>
          <a:off x="1628775" y="401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165</xdr:row>
      <xdr:rowOff>0</xdr:rowOff>
    </xdr:from>
    <xdr:ext cx="184731" cy="264560"/>
    <xdr:sp macro="" textlink="">
      <xdr:nvSpPr>
        <xdr:cNvPr id="5526" name="TekstniOkvir 1"/>
        <xdr:cNvSpPr txBox="1"/>
      </xdr:nvSpPr>
      <xdr:spPr>
        <a:xfrm>
          <a:off x="1628775" y="401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165</xdr:row>
      <xdr:rowOff>0</xdr:rowOff>
    </xdr:from>
    <xdr:ext cx="184731" cy="264560"/>
    <xdr:sp macro="" textlink="">
      <xdr:nvSpPr>
        <xdr:cNvPr id="5527" name="TekstniOkvir 1"/>
        <xdr:cNvSpPr txBox="1"/>
      </xdr:nvSpPr>
      <xdr:spPr>
        <a:xfrm>
          <a:off x="1628775" y="401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165</xdr:row>
      <xdr:rowOff>0</xdr:rowOff>
    </xdr:from>
    <xdr:ext cx="184731" cy="264560"/>
    <xdr:sp macro="" textlink="">
      <xdr:nvSpPr>
        <xdr:cNvPr id="5528" name="TekstniOkvir 1"/>
        <xdr:cNvSpPr txBox="1"/>
      </xdr:nvSpPr>
      <xdr:spPr>
        <a:xfrm>
          <a:off x="1628775" y="401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165</xdr:row>
      <xdr:rowOff>0</xdr:rowOff>
    </xdr:from>
    <xdr:ext cx="184731" cy="264560"/>
    <xdr:sp macro="" textlink="">
      <xdr:nvSpPr>
        <xdr:cNvPr id="5529" name="TekstniOkvir 1"/>
        <xdr:cNvSpPr txBox="1"/>
      </xdr:nvSpPr>
      <xdr:spPr>
        <a:xfrm>
          <a:off x="1628775" y="401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165</xdr:row>
      <xdr:rowOff>0</xdr:rowOff>
    </xdr:from>
    <xdr:ext cx="184731" cy="264560"/>
    <xdr:sp macro="" textlink="">
      <xdr:nvSpPr>
        <xdr:cNvPr id="5530" name="TekstniOkvir 1"/>
        <xdr:cNvSpPr txBox="1"/>
      </xdr:nvSpPr>
      <xdr:spPr>
        <a:xfrm>
          <a:off x="1628775" y="401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165</xdr:row>
      <xdr:rowOff>0</xdr:rowOff>
    </xdr:from>
    <xdr:ext cx="184731" cy="264560"/>
    <xdr:sp macro="" textlink="">
      <xdr:nvSpPr>
        <xdr:cNvPr id="5531" name="TekstniOkvir 1"/>
        <xdr:cNvSpPr txBox="1"/>
      </xdr:nvSpPr>
      <xdr:spPr>
        <a:xfrm>
          <a:off x="1628775" y="401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165</xdr:row>
      <xdr:rowOff>0</xdr:rowOff>
    </xdr:from>
    <xdr:ext cx="184731" cy="264560"/>
    <xdr:sp macro="" textlink="">
      <xdr:nvSpPr>
        <xdr:cNvPr id="5532" name="TekstniOkvir 1"/>
        <xdr:cNvSpPr txBox="1"/>
      </xdr:nvSpPr>
      <xdr:spPr>
        <a:xfrm>
          <a:off x="1628775" y="401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165</xdr:row>
      <xdr:rowOff>0</xdr:rowOff>
    </xdr:from>
    <xdr:ext cx="184731" cy="264560"/>
    <xdr:sp macro="" textlink="">
      <xdr:nvSpPr>
        <xdr:cNvPr id="5533" name="TekstniOkvir 1"/>
        <xdr:cNvSpPr txBox="1"/>
      </xdr:nvSpPr>
      <xdr:spPr>
        <a:xfrm>
          <a:off x="1628775" y="401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169</xdr:row>
      <xdr:rowOff>0</xdr:rowOff>
    </xdr:from>
    <xdr:ext cx="184731" cy="264560"/>
    <xdr:sp macro="" textlink="">
      <xdr:nvSpPr>
        <xdr:cNvPr id="5534" name="TekstniOkvir 1"/>
        <xdr:cNvSpPr txBox="1"/>
      </xdr:nvSpPr>
      <xdr:spPr>
        <a:xfrm>
          <a:off x="1628775" y="4192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169</xdr:row>
      <xdr:rowOff>0</xdr:rowOff>
    </xdr:from>
    <xdr:ext cx="184731" cy="264560"/>
    <xdr:sp macro="" textlink="">
      <xdr:nvSpPr>
        <xdr:cNvPr id="5535" name="TekstniOkvir 1"/>
        <xdr:cNvSpPr txBox="1"/>
      </xdr:nvSpPr>
      <xdr:spPr>
        <a:xfrm>
          <a:off x="1628775" y="4192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169</xdr:row>
      <xdr:rowOff>0</xdr:rowOff>
    </xdr:from>
    <xdr:ext cx="184731" cy="264560"/>
    <xdr:sp macro="" textlink="">
      <xdr:nvSpPr>
        <xdr:cNvPr id="5536" name="TekstniOkvir 1"/>
        <xdr:cNvSpPr txBox="1"/>
      </xdr:nvSpPr>
      <xdr:spPr>
        <a:xfrm>
          <a:off x="1628775" y="4192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169</xdr:row>
      <xdr:rowOff>0</xdr:rowOff>
    </xdr:from>
    <xdr:ext cx="184731" cy="264560"/>
    <xdr:sp macro="" textlink="">
      <xdr:nvSpPr>
        <xdr:cNvPr id="5537" name="TekstniOkvir 1"/>
        <xdr:cNvSpPr txBox="1"/>
      </xdr:nvSpPr>
      <xdr:spPr>
        <a:xfrm>
          <a:off x="1628775" y="4192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169</xdr:row>
      <xdr:rowOff>0</xdr:rowOff>
    </xdr:from>
    <xdr:ext cx="184731" cy="264560"/>
    <xdr:sp macro="" textlink="">
      <xdr:nvSpPr>
        <xdr:cNvPr id="5538" name="TekstniOkvir 1"/>
        <xdr:cNvSpPr txBox="1"/>
      </xdr:nvSpPr>
      <xdr:spPr>
        <a:xfrm>
          <a:off x="1628775" y="4192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169</xdr:row>
      <xdr:rowOff>0</xdr:rowOff>
    </xdr:from>
    <xdr:ext cx="184731" cy="264560"/>
    <xdr:sp macro="" textlink="">
      <xdr:nvSpPr>
        <xdr:cNvPr id="5539" name="TekstniOkvir 1"/>
        <xdr:cNvSpPr txBox="1"/>
      </xdr:nvSpPr>
      <xdr:spPr>
        <a:xfrm>
          <a:off x="1628775" y="4192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167</xdr:row>
      <xdr:rowOff>0</xdr:rowOff>
    </xdr:from>
    <xdr:ext cx="184731" cy="264560"/>
    <xdr:sp macro="" textlink="">
      <xdr:nvSpPr>
        <xdr:cNvPr id="5540" name="TekstniOkvir 1"/>
        <xdr:cNvSpPr txBox="1"/>
      </xdr:nvSpPr>
      <xdr:spPr>
        <a:xfrm>
          <a:off x="1628775" y="413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167</xdr:row>
      <xdr:rowOff>0</xdr:rowOff>
    </xdr:from>
    <xdr:ext cx="184731" cy="264560"/>
    <xdr:sp macro="" textlink="">
      <xdr:nvSpPr>
        <xdr:cNvPr id="5541" name="TekstniOkvir 1"/>
        <xdr:cNvSpPr txBox="1"/>
      </xdr:nvSpPr>
      <xdr:spPr>
        <a:xfrm>
          <a:off x="1628775" y="413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167</xdr:row>
      <xdr:rowOff>0</xdr:rowOff>
    </xdr:from>
    <xdr:ext cx="184731" cy="264560"/>
    <xdr:sp macro="" textlink="">
      <xdr:nvSpPr>
        <xdr:cNvPr id="5542" name="TekstniOkvir 1"/>
        <xdr:cNvSpPr txBox="1"/>
      </xdr:nvSpPr>
      <xdr:spPr>
        <a:xfrm>
          <a:off x="1628775" y="413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167</xdr:row>
      <xdr:rowOff>0</xdr:rowOff>
    </xdr:from>
    <xdr:ext cx="184731" cy="264560"/>
    <xdr:sp macro="" textlink="">
      <xdr:nvSpPr>
        <xdr:cNvPr id="5543" name="TekstniOkvir 1"/>
        <xdr:cNvSpPr txBox="1"/>
      </xdr:nvSpPr>
      <xdr:spPr>
        <a:xfrm>
          <a:off x="1628775" y="413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167</xdr:row>
      <xdr:rowOff>0</xdr:rowOff>
    </xdr:from>
    <xdr:ext cx="184731" cy="264560"/>
    <xdr:sp macro="" textlink="">
      <xdr:nvSpPr>
        <xdr:cNvPr id="5544" name="TekstniOkvir 1"/>
        <xdr:cNvSpPr txBox="1"/>
      </xdr:nvSpPr>
      <xdr:spPr>
        <a:xfrm>
          <a:off x="1628775" y="413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167</xdr:row>
      <xdr:rowOff>0</xdr:rowOff>
    </xdr:from>
    <xdr:ext cx="184731" cy="264560"/>
    <xdr:sp macro="" textlink="">
      <xdr:nvSpPr>
        <xdr:cNvPr id="5545" name="TekstniOkvir 1"/>
        <xdr:cNvSpPr txBox="1"/>
      </xdr:nvSpPr>
      <xdr:spPr>
        <a:xfrm>
          <a:off x="1628775" y="413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171</xdr:row>
      <xdr:rowOff>0</xdr:rowOff>
    </xdr:from>
    <xdr:ext cx="184731" cy="264560"/>
    <xdr:sp macro="" textlink="">
      <xdr:nvSpPr>
        <xdr:cNvPr id="5546" name="TekstniOkvir 1"/>
        <xdr:cNvSpPr txBox="1"/>
      </xdr:nvSpPr>
      <xdr:spPr>
        <a:xfrm>
          <a:off x="1628775" y="425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171</xdr:row>
      <xdr:rowOff>0</xdr:rowOff>
    </xdr:from>
    <xdr:ext cx="184731" cy="264560"/>
    <xdr:sp macro="" textlink="">
      <xdr:nvSpPr>
        <xdr:cNvPr id="5547" name="TekstniOkvir 1"/>
        <xdr:cNvSpPr txBox="1"/>
      </xdr:nvSpPr>
      <xdr:spPr>
        <a:xfrm>
          <a:off x="1628775" y="425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171</xdr:row>
      <xdr:rowOff>0</xdr:rowOff>
    </xdr:from>
    <xdr:ext cx="184731" cy="264560"/>
    <xdr:sp macro="" textlink="">
      <xdr:nvSpPr>
        <xdr:cNvPr id="5548" name="TekstniOkvir 1"/>
        <xdr:cNvSpPr txBox="1"/>
      </xdr:nvSpPr>
      <xdr:spPr>
        <a:xfrm>
          <a:off x="1628775" y="425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171</xdr:row>
      <xdr:rowOff>0</xdr:rowOff>
    </xdr:from>
    <xdr:ext cx="184731" cy="264560"/>
    <xdr:sp macro="" textlink="">
      <xdr:nvSpPr>
        <xdr:cNvPr id="5549" name="TekstniOkvir 1"/>
        <xdr:cNvSpPr txBox="1"/>
      </xdr:nvSpPr>
      <xdr:spPr>
        <a:xfrm>
          <a:off x="1628775" y="425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171</xdr:row>
      <xdr:rowOff>0</xdr:rowOff>
    </xdr:from>
    <xdr:ext cx="184731" cy="264560"/>
    <xdr:sp macro="" textlink="">
      <xdr:nvSpPr>
        <xdr:cNvPr id="5550" name="TekstniOkvir 1"/>
        <xdr:cNvSpPr txBox="1"/>
      </xdr:nvSpPr>
      <xdr:spPr>
        <a:xfrm>
          <a:off x="1628775" y="425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171</xdr:row>
      <xdr:rowOff>0</xdr:rowOff>
    </xdr:from>
    <xdr:ext cx="184731" cy="264560"/>
    <xdr:sp macro="" textlink="">
      <xdr:nvSpPr>
        <xdr:cNvPr id="5551" name="TekstniOkvir 1"/>
        <xdr:cNvSpPr txBox="1"/>
      </xdr:nvSpPr>
      <xdr:spPr>
        <a:xfrm>
          <a:off x="1628775" y="425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171</xdr:row>
      <xdr:rowOff>0</xdr:rowOff>
    </xdr:from>
    <xdr:ext cx="184731" cy="264560"/>
    <xdr:sp macro="" textlink="">
      <xdr:nvSpPr>
        <xdr:cNvPr id="5552" name="TekstniOkvir 1"/>
        <xdr:cNvSpPr txBox="1"/>
      </xdr:nvSpPr>
      <xdr:spPr>
        <a:xfrm>
          <a:off x="1628775" y="425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171</xdr:row>
      <xdr:rowOff>0</xdr:rowOff>
    </xdr:from>
    <xdr:ext cx="184731" cy="264560"/>
    <xdr:sp macro="" textlink="">
      <xdr:nvSpPr>
        <xdr:cNvPr id="5553" name="TekstniOkvir 1"/>
        <xdr:cNvSpPr txBox="1"/>
      </xdr:nvSpPr>
      <xdr:spPr>
        <a:xfrm>
          <a:off x="1628775" y="425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171</xdr:row>
      <xdr:rowOff>0</xdr:rowOff>
    </xdr:from>
    <xdr:ext cx="184731" cy="264560"/>
    <xdr:sp macro="" textlink="">
      <xdr:nvSpPr>
        <xdr:cNvPr id="5554" name="TekstniOkvir 1"/>
        <xdr:cNvSpPr txBox="1"/>
      </xdr:nvSpPr>
      <xdr:spPr>
        <a:xfrm>
          <a:off x="1628775" y="425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171</xdr:row>
      <xdr:rowOff>0</xdr:rowOff>
    </xdr:from>
    <xdr:ext cx="184731" cy="264560"/>
    <xdr:sp macro="" textlink="">
      <xdr:nvSpPr>
        <xdr:cNvPr id="5555" name="TekstniOkvir 1"/>
        <xdr:cNvSpPr txBox="1"/>
      </xdr:nvSpPr>
      <xdr:spPr>
        <a:xfrm>
          <a:off x="1628775" y="425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171</xdr:row>
      <xdr:rowOff>0</xdr:rowOff>
    </xdr:from>
    <xdr:ext cx="184731" cy="264560"/>
    <xdr:sp macro="" textlink="">
      <xdr:nvSpPr>
        <xdr:cNvPr id="5556" name="TekstniOkvir 1"/>
        <xdr:cNvSpPr txBox="1"/>
      </xdr:nvSpPr>
      <xdr:spPr>
        <a:xfrm>
          <a:off x="1628775" y="425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171</xdr:row>
      <xdr:rowOff>0</xdr:rowOff>
    </xdr:from>
    <xdr:ext cx="184731" cy="264560"/>
    <xdr:sp macro="" textlink="">
      <xdr:nvSpPr>
        <xdr:cNvPr id="5557" name="TekstniOkvir 1"/>
        <xdr:cNvSpPr txBox="1"/>
      </xdr:nvSpPr>
      <xdr:spPr>
        <a:xfrm>
          <a:off x="1628775" y="425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171</xdr:row>
      <xdr:rowOff>0</xdr:rowOff>
    </xdr:from>
    <xdr:ext cx="184731" cy="264560"/>
    <xdr:sp macro="" textlink="">
      <xdr:nvSpPr>
        <xdr:cNvPr id="5558" name="TekstniOkvir 1"/>
        <xdr:cNvSpPr txBox="1"/>
      </xdr:nvSpPr>
      <xdr:spPr>
        <a:xfrm>
          <a:off x="1628775" y="425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171</xdr:row>
      <xdr:rowOff>0</xdr:rowOff>
    </xdr:from>
    <xdr:ext cx="184731" cy="264560"/>
    <xdr:sp macro="" textlink="">
      <xdr:nvSpPr>
        <xdr:cNvPr id="5559" name="TekstniOkvir 1"/>
        <xdr:cNvSpPr txBox="1"/>
      </xdr:nvSpPr>
      <xdr:spPr>
        <a:xfrm>
          <a:off x="1628775" y="425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171</xdr:row>
      <xdr:rowOff>0</xdr:rowOff>
    </xdr:from>
    <xdr:ext cx="184731" cy="264560"/>
    <xdr:sp macro="" textlink="">
      <xdr:nvSpPr>
        <xdr:cNvPr id="5560" name="TekstniOkvir 1"/>
        <xdr:cNvSpPr txBox="1"/>
      </xdr:nvSpPr>
      <xdr:spPr>
        <a:xfrm>
          <a:off x="1628775" y="425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171</xdr:row>
      <xdr:rowOff>0</xdr:rowOff>
    </xdr:from>
    <xdr:ext cx="184731" cy="264560"/>
    <xdr:sp macro="" textlink="">
      <xdr:nvSpPr>
        <xdr:cNvPr id="5561" name="TekstniOkvir 1"/>
        <xdr:cNvSpPr txBox="1"/>
      </xdr:nvSpPr>
      <xdr:spPr>
        <a:xfrm>
          <a:off x="1628775" y="425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171</xdr:row>
      <xdr:rowOff>0</xdr:rowOff>
    </xdr:from>
    <xdr:ext cx="184731" cy="264560"/>
    <xdr:sp macro="" textlink="">
      <xdr:nvSpPr>
        <xdr:cNvPr id="5562" name="TekstniOkvir 1"/>
        <xdr:cNvSpPr txBox="1"/>
      </xdr:nvSpPr>
      <xdr:spPr>
        <a:xfrm>
          <a:off x="1628775" y="425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171</xdr:row>
      <xdr:rowOff>0</xdr:rowOff>
    </xdr:from>
    <xdr:ext cx="184731" cy="264560"/>
    <xdr:sp macro="" textlink="">
      <xdr:nvSpPr>
        <xdr:cNvPr id="5563" name="TekstniOkvir 1"/>
        <xdr:cNvSpPr txBox="1"/>
      </xdr:nvSpPr>
      <xdr:spPr>
        <a:xfrm>
          <a:off x="1628775" y="425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171</xdr:row>
      <xdr:rowOff>0</xdr:rowOff>
    </xdr:from>
    <xdr:ext cx="184731" cy="264560"/>
    <xdr:sp macro="" textlink="">
      <xdr:nvSpPr>
        <xdr:cNvPr id="5564" name="TekstniOkvir 1"/>
        <xdr:cNvSpPr txBox="1"/>
      </xdr:nvSpPr>
      <xdr:spPr>
        <a:xfrm>
          <a:off x="1628775" y="425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171</xdr:row>
      <xdr:rowOff>0</xdr:rowOff>
    </xdr:from>
    <xdr:ext cx="184731" cy="264560"/>
    <xdr:sp macro="" textlink="">
      <xdr:nvSpPr>
        <xdr:cNvPr id="5565" name="TekstniOkvir 1"/>
        <xdr:cNvSpPr txBox="1"/>
      </xdr:nvSpPr>
      <xdr:spPr>
        <a:xfrm>
          <a:off x="1628775" y="425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171</xdr:row>
      <xdr:rowOff>0</xdr:rowOff>
    </xdr:from>
    <xdr:ext cx="184731" cy="264560"/>
    <xdr:sp macro="" textlink="">
      <xdr:nvSpPr>
        <xdr:cNvPr id="5566" name="TekstniOkvir 1"/>
        <xdr:cNvSpPr txBox="1"/>
      </xdr:nvSpPr>
      <xdr:spPr>
        <a:xfrm>
          <a:off x="1628775" y="425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171</xdr:row>
      <xdr:rowOff>0</xdr:rowOff>
    </xdr:from>
    <xdr:ext cx="184731" cy="264560"/>
    <xdr:sp macro="" textlink="">
      <xdr:nvSpPr>
        <xdr:cNvPr id="5567" name="TekstniOkvir 1"/>
        <xdr:cNvSpPr txBox="1"/>
      </xdr:nvSpPr>
      <xdr:spPr>
        <a:xfrm>
          <a:off x="1628775" y="425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171</xdr:row>
      <xdr:rowOff>0</xdr:rowOff>
    </xdr:from>
    <xdr:ext cx="184731" cy="264560"/>
    <xdr:sp macro="" textlink="">
      <xdr:nvSpPr>
        <xdr:cNvPr id="5568" name="TekstniOkvir 1"/>
        <xdr:cNvSpPr txBox="1"/>
      </xdr:nvSpPr>
      <xdr:spPr>
        <a:xfrm>
          <a:off x="1628775" y="425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171</xdr:row>
      <xdr:rowOff>0</xdr:rowOff>
    </xdr:from>
    <xdr:ext cx="184731" cy="264560"/>
    <xdr:sp macro="" textlink="">
      <xdr:nvSpPr>
        <xdr:cNvPr id="5569" name="TekstniOkvir 1"/>
        <xdr:cNvSpPr txBox="1"/>
      </xdr:nvSpPr>
      <xdr:spPr>
        <a:xfrm>
          <a:off x="1628775" y="425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175</xdr:row>
      <xdr:rowOff>0</xdr:rowOff>
    </xdr:from>
    <xdr:ext cx="184731" cy="264560"/>
    <xdr:sp macro="" textlink="">
      <xdr:nvSpPr>
        <xdr:cNvPr id="5570" name="TekstniOkvir 1"/>
        <xdr:cNvSpPr txBox="1"/>
      </xdr:nvSpPr>
      <xdr:spPr>
        <a:xfrm>
          <a:off x="162877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175</xdr:row>
      <xdr:rowOff>0</xdr:rowOff>
    </xdr:from>
    <xdr:ext cx="184731" cy="264560"/>
    <xdr:sp macro="" textlink="">
      <xdr:nvSpPr>
        <xdr:cNvPr id="5571" name="TekstniOkvir 1"/>
        <xdr:cNvSpPr txBox="1"/>
      </xdr:nvSpPr>
      <xdr:spPr>
        <a:xfrm>
          <a:off x="162877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175</xdr:row>
      <xdr:rowOff>0</xdr:rowOff>
    </xdr:from>
    <xdr:ext cx="184731" cy="264560"/>
    <xdr:sp macro="" textlink="">
      <xdr:nvSpPr>
        <xdr:cNvPr id="5572" name="TekstniOkvir 1"/>
        <xdr:cNvSpPr txBox="1"/>
      </xdr:nvSpPr>
      <xdr:spPr>
        <a:xfrm>
          <a:off x="162877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175</xdr:row>
      <xdr:rowOff>0</xdr:rowOff>
    </xdr:from>
    <xdr:ext cx="184731" cy="264560"/>
    <xdr:sp macro="" textlink="">
      <xdr:nvSpPr>
        <xdr:cNvPr id="5573" name="TekstniOkvir 1"/>
        <xdr:cNvSpPr txBox="1"/>
      </xdr:nvSpPr>
      <xdr:spPr>
        <a:xfrm>
          <a:off x="162877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175</xdr:row>
      <xdr:rowOff>0</xdr:rowOff>
    </xdr:from>
    <xdr:ext cx="184731" cy="264560"/>
    <xdr:sp macro="" textlink="">
      <xdr:nvSpPr>
        <xdr:cNvPr id="5574" name="TekstniOkvir 1"/>
        <xdr:cNvSpPr txBox="1"/>
      </xdr:nvSpPr>
      <xdr:spPr>
        <a:xfrm>
          <a:off x="162877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175</xdr:row>
      <xdr:rowOff>0</xdr:rowOff>
    </xdr:from>
    <xdr:ext cx="184731" cy="264560"/>
    <xdr:sp macro="" textlink="">
      <xdr:nvSpPr>
        <xdr:cNvPr id="5575" name="TekstniOkvir 1"/>
        <xdr:cNvSpPr txBox="1"/>
      </xdr:nvSpPr>
      <xdr:spPr>
        <a:xfrm>
          <a:off x="1628775"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173</xdr:row>
      <xdr:rowOff>0</xdr:rowOff>
    </xdr:from>
    <xdr:ext cx="184731" cy="264560"/>
    <xdr:sp macro="" textlink="">
      <xdr:nvSpPr>
        <xdr:cNvPr id="5576" name="TekstniOkvir 1"/>
        <xdr:cNvSpPr txBox="1"/>
      </xdr:nvSpPr>
      <xdr:spPr>
        <a:xfrm>
          <a:off x="1628775" y="431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173</xdr:row>
      <xdr:rowOff>0</xdr:rowOff>
    </xdr:from>
    <xdr:ext cx="184731" cy="264560"/>
    <xdr:sp macro="" textlink="">
      <xdr:nvSpPr>
        <xdr:cNvPr id="5577" name="TekstniOkvir 1"/>
        <xdr:cNvSpPr txBox="1"/>
      </xdr:nvSpPr>
      <xdr:spPr>
        <a:xfrm>
          <a:off x="1628775" y="431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173</xdr:row>
      <xdr:rowOff>0</xdr:rowOff>
    </xdr:from>
    <xdr:ext cx="184731" cy="264560"/>
    <xdr:sp macro="" textlink="">
      <xdr:nvSpPr>
        <xdr:cNvPr id="5578" name="TekstniOkvir 1"/>
        <xdr:cNvSpPr txBox="1"/>
      </xdr:nvSpPr>
      <xdr:spPr>
        <a:xfrm>
          <a:off x="1628775" y="431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173</xdr:row>
      <xdr:rowOff>0</xdr:rowOff>
    </xdr:from>
    <xdr:ext cx="184731" cy="264560"/>
    <xdr:sp macro="" textlink="">
      <xdr:nvSpPr>
        <xdr:cNvPr id="5579" name="TekstniOkvir 1"/>
        <xdr:cNvSpPr txBox="1"/>
      </xdr:nvSpPr>
      <xdr:spPr>
        <a:xfrm>
          <a:off x="1628775" y="431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173</xdr:row>
      <xdr:rowOff>0</xdr:rowOff>
    </xdr:from>
    <xdr:ext cx="184731" cy="264560"/>
    <xdr:sp macro="" textlink="">
      <xdr:nvSpPr>
        <xdr:cNvPr id="5580" name="TekstniOkvir 1"/>
        <xdr:cNvSpPr txBox="1"/>
      </xdr:nvSpPr>
      <xdr:spPr>
        <a:xfrm>
          <a:off x="1628775" y="431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173</xdr:row>
      <xdr:rowOff>0</xdr:rowOff>
    </xdr:from>
    <xdr:ext cx="184731" cy="264560"/>
    <xdr:sp macro="" textlink="">
      <xdr:nvSpPr>
        <xdr:cNvPr id="5581" name="TekstniOkvir 1"/>
        <xdr:cNvSpPr txBox="1"/>
      </xdr:nvSpPr>
      <xdr:spPr>
        <a:xfrm>
          <a:off x="1628775" y="431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144</xdr:row>
      <xdr:rowOff>0</xdr:rowOff>
    </xdr:from>
    <xdr:ext cx="184731" cy="264560"/>
    <xdr:sp macro="" textlink="">
      <xdr:nvSpPr>
        <xdr:cNvPr id="5582" name="TekstniOkvir 1"/>
        <xdr:cNvSpPr txBox="1"/>
      </xdr:nvSpPr>
      <xdr:spPr>
        <a:xfrm>
          <a:off x="1628775" y="311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144</xdr:row>
      <xdr:rowOff>0</xdr:rowOff>
    </xdr:from>
    <xdr:ext cx="184731" cy="264560"/>
    <xdr:sp macro="" textlink="">
      <xdr:nvSpPr>
        <xdr:cNvPr id="5583" name="TekstniOkvir 1"/>
        <xdr:cNvSpPr txBox="1"/>
      </xdr:nvSpPr>
      <xdr:spPr>
        <a:xfrm>
          <a:off x="1628775" y="311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144</xdr:row>
      <xdr:rowOff>0</xdr:rowOff>
    </xdr:from>
    <xdr:ext cx="184731" cy="264560"/>
    <xdr:sp macro="" textlink="">
      <xdr:nvSpPr>
        <xdr:cNvPr id="5584" name="TekstniOkvir 1"/>
        <xdr:cNvSpPr txBox="1"/>
      </xdr:nvSpPr>
      <xdr:spPr>
        <a:xfrm>
          <a:off x="1628775" y="311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144</xdr:row>
      <xdr:rowOff>0</xdr:rowOff>
    </xdr:from>
    <xdr:ext cx="184731" cy="264560"/>
    <xdr:sp macro="" textlink="">
      <xdr:nvSpPr>
        <xdr:cNvPr id="5585" name="TekstniOkvir 1"/>
        <xdr:cNvSpPr txBox="1"/>
      </xdr:nvSpPr>
      <xdr:spPr>
        <a:xfrm>
          <a:off x="1628775" y="311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144</xdr:row>
      <xdr:rowOff>0</xdr:rowOff>
    </xdr:from>
    <xdr:ext cx="184731" cy="264560"/>
    <xdr:sp macro="" textlink="">
      <xdr:nvSpPr>
        <xdr:cNvPr id="5586" name="TekstniOkvir 1"/>
        <xdr:cNvSpPr txBox="1"/>
      </xdr:nvSpPr>
      <xdr:spPr>
        <a:xfrm>
          <a:off x="1628775" y="311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144</xdr:row>
      <xdr:rowOff>0</xdr:rowOff>
    </xdr:from>
    <xdr:ext cx="184731" cy="264560"/>
    <xdr:sp macro="" textlink="">
      <xdr:nvSpPr>
        <xdr:cNvPr id="5587" name="TekstniOkvir 1"/>
        <xdr:cNvSpPr txBox="1"/>
      </xdr:nvSpPr>
      <xdr:spPr>
        <a:xfrm>
          <a:off x="1628775" y="311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177</xdr:row>
      <xdr:rowOff>0</xdr:rowOff>
    </xdr:from>
    <xdr:ext cx="184731" cy="264560"/>
    <xdr:sp macro="" textlink="">
      <xdr:nvSpPr>
        <xdr:cNvPr id="5588" name="TekstniOkvir 1"/>
        <xdr:cNvSpPr txBox="1"/>
      </xdr:nvSpPr>
      <xdr:spPr>
        <a:xfrm>
          <a:off x="1628775" y="4414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177</xdr:row>
      <xdr:rowOff>0</xdr:rowOff>
    </xdr:from>
    <xdr:ext cx="184731" cy="264560"/>
    <xdr:sp macro="" textlink="">
      <xdr:nvSpPr>
        <xdr:cNvPr id="5589" name="TekstniOkvir 1"/>
        <xdr:cNvSpPr txBox="1"/>
      </xdr:nvSpPr>
      <xdr:spPr>
        <a:xfrm>
          <a:off x="1628775" y="4414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177</xdr:row>
      <xdr:rowOff>0</xdr:rowOff>
    </xdr:from>
    <xdr:ext cx="184731" cy="264560"/>
    <xdr:sp macro="" textlink="">
      <xdr:nvSpPr>
        <xdr:cNvPr id="5590" name="TekstniOkvir 1"/>
        <xdr:cNvSpPr txBox="1"/>
      </xdr:nvSpPr>
      <xdr:spPr>
        <a:xfrm>
          <a:off x="1628775" y="4414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177</xdr:row>
      <xdr:rowOff>0</xdr:rowOff>
    </xdr:from>
    <xdr:ext cx="184731" cy="264560"/>
    <xdr:sp macro="" textlink="">
      <xdr:nvSpPr>
        <xdr:cNvPr id="5591" name="TekstniOkvir 1"/>
        <xdr:cNvSpPr txBox="1"/>
      </xdr:nvSpPr>
      <xdr:spPr>
        <a:xfrm>
          <a:off x="1628775" y="4414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177</xdr:row>
      <xdr:rowOff>0</xdr:rowOff>
    </xdr:from>
    <xdr:ext cx="184731" cy="264560"/>
    <xdr:sp macro="" textlink="">
      <xdr:nvSpPr>
        <xdr:cNvPr id="5592" name="TekstniOkvir 1"/>
        <xdr:cNvSpPr txBox="1"/>
      </xdr:nvSpPr>
      <xdr:spPr>
        <a:xfrm>
          <a:off x="1628775" y="4414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177</xdr:row>
      <xdr:rowOff>0</xdr:rowOff>
    </xdr:from>
    <xdr:ext cx="184731" cy="264560"/>
    <xdr:sp macro="" textlink="">
      <xdr:nvSpPr>
        <xdr:cNvPr id="5593" name="TekstniOkvir 1"/>
        <xdr:cNvSpPr txBox="1"/>
      </xdr:nvSpPr>
      <xdr:spPr>
        <a:xfrm>
          <a:off x="1628775" y="4414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148</xdr:row>
      <xdr:rowOff>0</xdr:rowOff>
    </xdr:from>
    <xdr:ext cx="184731" cy="264560"/>
    <xdr:sp macro="" textlink="">
      <xdr:nvSpPr>
        <xdr:cNvPr id="5594" name="TekstniOkvir 1"/>
        <xdr:cNvSpPr txBox="1"/>
      </xdr:nvSpPr>
      <xdr:spPr>
        <a:xfrm>
          <a:off x="1628775" y="3288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148</xdr:row>
      <xdr:rowOff>0</xdr:rowOff>
    </xdr:from>
    <xdr:ext cx="184731" cy="264560"/>
    <xdr:sp macro="" textlink="">
      <xdr:nvSpPr>
        <xdr:cNvPr id="5595" name="TekstniOkvir 1"/>
        <xdr:cNvSpPr txBox="1"/>
      </xdr:nvSpPr>
      <xdr:spPr>
        <a:xfrm>
          <a:off x="1628775" y="3288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148</xdr:row>
      <xdr:rowOff>0</xdr:rowOff>
    </xdr:from>
    <xdr:ext cx="184731" cy="264560"/>
    <xdr:sp macro="" textlink="">
      <xdr:nvSpPr>
        <xdr:cNvPr id="5596" name="TekstniOkvir 1"/>
        <xdr:cNvSpPr txBox="1"/>
      </xdr:nvSpPr>
      <xdr:spPr>
        <a:xfrm>
          <a:off x="1628775" y="3288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148</xdr:row>
      <xdr:rowOff>0</xdr:rowOff>
    </xdr:from>
    <xdr:ext cx="184731" cy="264560"/>
    <xdr:sp macro="" textlink="">
      <xdr:nvSpPr>
        <xdr:cNvPr id="5597" name="TekstniOkvir 1"/>
        <xdr:cNvSpPr txBox="1"/>
      </xdr:nvSpPr>
      <xdr:spPr>
        <a:xfrm>
          <a:off x="1628775" y="3288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148</xdr:row>
      <xdr:rowOff>0</xdr:rowOff>
    </xdr:from>
    <xdr:ext cx="184731" cy="264560"/>
    <xdr:sp macro="" textlink="">
      <xdr:nvSpPr>
        <xdr:cNvPr id="5598" name="TekstniOkvir 1"/>
        <xdr:cNvSpPr txBox="1"/>
      </xdr:nvSpPr>
      <xdr:spPr>
        <a:xfrm>
          <a:off x="1628775" y="3288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148</xdr:row>
      <xdr:rowOff>0</xdr:rowOff>
    </xdr:from>
    <xdr:ext cx="184731" cy="264560"/>
    <xdr:sp macro="" textlink="">
      <xdr:nvSpPr>
        <xdr:cNvPr id="5599" name="TekstniOkvir 1"/>
        <xdr:cNvSpPr txBox="1"/>
      </xdr:nvSpPr>
      <xdr:spPr>
        <a:xfrm>
          <a:off x="1628775" y="3288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146</xdr:row>
      <xdr:rowOff>0</xdr:rowOff>
    </xdr:from>
    <xdr:ext cx="184731" cy="264560"/>
    <xdr:sp macro="" textlink="">
      <xdr:nvSpPr>
        <xdr:cNvPr id="5600" name="TekstniOkvir 1"/>
        <xdr:cNvSpPr txBox="1"/>
      </xdr:nvSpPr>
      <xdr:spPr>
        <a:xfrm>
          <a:off x="1628775" y="3243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146</xdr:row>
      <xdr:rowOff>0</xdr:rowOff>
    </xdr:from>
    <xdr:ext cx="184731" cy="264560"/>
    <xdr:sp macro="" textlink="">
      <xdr:nvSpPr>
        <xdr:cNvPr id="5601" name="TekstniOkvir 1"/>
        <xdr:cNvSpPr txBox="1"/>
      </xdr:nvSpPr>
      <xdr:spPr>
        <a:xfrm>
          <a:off x="1628775" y="3243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146</xdr:row>
      <xdr:rowOff>0</xdr:rowOff>
    </xdr:from>
    <xdr:ext cx="184731" cy="264560"/>
    <xdr:sp macro="" textlink="">
      <xdr:nvSpPr>
        <xdr:cNvPr id="5602" name="TekstniOkvir 1"/>
        <xdr:cNvSpPr txBox="1"/>
      </xdr:nvSpPr>
      <xdr:spPr>
        <a:xfrm>
          <a:off x="1628775" y="3243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146</xdr:row>
      <xdr:rowOff>0</xdr:rowOff>
    </xdr:from>
    <xdr:ext cx="184731" cy="264560"/>
    <xdr:sp macro="" textlink="">
      <xdr:nvSpPr>
        <xdr:cNvPr id="5603" name="TekstniOkvir 1"/>
        <xdr:cNvSpPr txBox="1"/>
      </xdr:nvSpPr>
      <xdr:spPr>
        <a:xfrm>
          <a:off x="1628775" y="3243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146</xdr:row>
      <xdr:rowOff>0</xdr:rowOff>
    </xdr:from>
    <xdr:ext cx="184731" cy="264560"/>
    <xdr:sp macro="" textlink="">
      <xdr:nvSpPr>
        <xdr:cNvPr id="5604" name="TekstniOkvir 1"/>
        <xdr:cNvSpPr txBox="1"/>
      </xdr:nvSpPr>
      <xdr:spPr>
        <a:xfrm>
          <a:off x="1628775" y="3243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146</xdr:row>
      <xdr:rowOff>0</xdr:rowOff>
    </xdr:from>
    <xdr:ext cx="184731" cy="264560"/>
    <xdr:sp macro="" textlink="">
      <xdr:nvSpPr>
        <xdr:cNvPr id="5605" name="TekstniOkvir 1"/>
        <xdr:cNvSpPr txBox="1"/>
      </xdr:nvSpPr>
      <xdr:spPr>
        <a:xfrm>
          <a:off x="1628775" y="3243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152</xdr:row>
      <xdr:rowOff>0</xdr:rowOff>
    </xdr:from>
    <xdr:ext cx="184731" cy="264560"/>
    <xdr:sp macro="" textlink="">
      <xdr:nvSpPr>
        <xdr:cNvPr id="5606" name="TekstniOkvir 1"/>
        <xdr:cNvSpPr txBox="1"/>
      </xdr:nvSpPr>
      <xdr:spPr>
        <a:xfrm>
          <a:off x="1628775" y="3350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152</xdr:row>
      <xdr:rowOff>0</xdr:rowOff>
    </xdr:from>
    <xdr:ext cx="184731" cy="264560"/>
    <xdr:sp macro="" textlink="">
      <xdr:nvSpPr>
        <xdr:cNvPr id="5607" name="TekstniOkvir 1"/>
        <xdr:cNvSpPr txBox="1"/>
      </xdr:nvSpPr>
      <xdr:spPr>
        <a:xfrm>
          <a:off x="1628775" y="3350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152</xdr:row>
      <xdr:rowOff>0</xdr:rowOff>
    </xdr:from>
    <xdr:ext cx="184731" cy="264560"/>
    <xdr:sp macro="" textlink="">
      <xdr:nvSpPr>
        <xdr:cNvPr id="5608" name="TekstniOkvir 1"/>
        <xdr:cNvSpPr txBox="1"/>
      </xdr:nvSpPr>
      <xdr:spPr>
        <a:xfrm>
          <a:off x="1628775" y="3350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152</xdr:row>
      <xdr:rowOff>0</xdr:rowOff>
    </xdr:from>
    <xdr:ext cx="184731" cy="264560"/>
    <xdr:sp macro="" textlink="">
      <xdr:nvSpPr>
        <xdr:cNvPr id="5609" name="TekstniOkvir 1"/>
        <xdr:cNvSpPr txBox="1"/>
      </xdr:nvSpPr>
      <xdr:spPr>
        <a:xfrm>
          <a:off x="1628775" y="3350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152</xdr:row>
      <xdr:rowOff>0</xdr:rowOff>
    </xdr:from>
    <xdr:ext cx="184731" cy="264560"/>
    <xdr:sp macro="" textlink="">
      <xdr:nvSpPr>
        <xdr:cNvPr id="5610" name="TekstniOkvir 1"/>
        <xdr:cNvSpPr txBox="1"/>
      </xdr:nvSpPr>
      <xdr:spPr>
        <a:xfrm>
          <a:off x="1628775" y="3350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152</xdr:row>
      <xdr:rowOff>0</xdr:rowOff>
    </xdr:from>
    <xdr:ext cx="184731" cy="264560"/>
    <xdr:sp macro="" textlink="">
      <xdr:nvSpPr>
        <xdr:cNvPr id="5611" name="TekstniOkvir 1"/>
        <xdr:cNvSpPr txBox="1"/>
      </xdr:nvSpPr>
      <xdr:spPr>
        <a:xfrm>
          <a:off x="1628775" y="3350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150</xdr:row>
      <xdr:rowOff>0</xdr:rowOff>
    </xdr:from>
    <xdr:ext cx="184731" cy="264560"/>
    <xdr:sp macro="" textlink="">
      <xdr:nvSpPr>
        <xdr:cNvPr id="5612" name="TekstniOkvir 1"/>
        <xdr:cNvSpPr txBox="1"/>
      </xdr:nvSpPr>
      <xdr:spPr>
        <a:xfrm>
          <a:off x="1628775" y="3319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150</xdr:row>
      <xdr:rowOff>0</xdr:rowOff>
    </xdr:from>
    <xdr:ext cx="184731" cy="264560"/>
    <xdr:sp macro="" textlink="">
      <xdr:nvSpPr>
        <xdr:cNvPr id="5613" name="TekstniOkvir 1"/>
        <xdr:cNvSpPr txBox="1"/>
      </xdr:nvSpPr>
      <xdr:spPr>
        <a:xfrm>
          <a:off x="1628775" y="3319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150</xdr:row>
      <xdr:rowOff>0</xdr:rowOff>
    </xdr:from>
    <xdr:ext cx="184731" cy="264560"/>
    <xdr:sp macro="" textlink="">
      <xdr:nvSpPr>
        <xdr:cNvPr id="5614" name="TekstniOkvir 1"/>
        <xdr:cNvSpPr txBox="1"/>
      </xdr:nvSpPr>
      <xdr:spPr>
        <a:xfrm>
          <a:off x="1628775" y="3319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150</xdr:row>
      <xdr:rowOff>0</xdr:rowOff>
    </xdr:from>
    <xdr:ext cx="184731" cy="264560"/>
    <xdr:sp macro="" textlink="">
      <xdr:nvSpPr>
        <xdr:cNvPr id="5615" name="TekstniOkvir 1"/>
        <xdr:cNvSpPr txBox="1"/>
      </xdr:nvSpPr>
      <xdr:spPr>
        <a:xfrm>
          <a:off x="1628775" y="3319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150</xdr:row>
      <xdr:rowOff>0</xdr:rowOff>
    </xdr:from>
    <xdr:ext cx="184731" cy="264560"/>
    <xdr:sp macro="" textlink="">
      <xdr:nvSpPr>
        <xdr:cNvPr id="5616" name="TekstniOkvir 1"/>
        <xdr:cNvSpPr txBox="1"/>
      </xdr:nvSpPr>
      <xdr:spPr>
        <a:xfrm>
          <a:off x="1628775" y="3319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150</xdr:row>
      <xdr:rowOff>0</xdr:rowOff>
    </xdr:from>
    <xdr:ext cx="184731" cy="264560"/>
    <xdr:sp macro="" textlink="">
      <xdr:nvSpPr>
        <xdr:cNvPr id="5617" name="TekstniOkvir 1"/>
        <xdr:cNvSpPr txBox="1"/>
      </xdr:nvSpPr>
      <xdr:spPr>
        <a:xfrm>
          <a:off x="1628775" y="3319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156</xdr:row>
      <xdr:rowOff>0</xdr:rowOff>
    </xdr:from>
    <xdr:ext cx="184731" cy="264560"/>
    <xdr:sp macro="" textlink="">
      <xdr:nvSpPr>
        <xdr:cNvPr id="5618" name="TekstniOkvir 1"/>
        <xdr:cNvSpPr txBox="1"/>
      </xdr:nvSpPr>
      <xdr:spPr>
        <a:xfrm>
          <a:off x="1628775" y="3481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156</xdr:row>
      <xdr:rowOff>0</xdr:rowOff>
    </xdr:from>
    <xdr:ext cx="184731" cy="264560"/>
    <xdr:sp macro="" textlink="">
      <xdr:nvSpPr>
        <xdr:cNvPr id="5619" name="TekstniOkvir 1"/>
        <xdr:cNvSpPr txBox="1"/>
      </xdr:nvSpPr>
      <xdr:spPr>
        <a:xfrm>
          <a:off x="1628775" y="3481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156</xdr:row>
      <xdr:rowOff>0</xdr:rowOff>
    </xdr:from>
    <xdr:ext cx="184731" cy="264560"/>
    <xdr:sp macro="" textlink="">
      <xdr:nvSpPr>
        <xdr:cNvPr id="5620" name="TekstniOkvir 1"/>
        <xdr:cNvSpPr txBox="1"/>
      </xdr:nvSpPr>
      <xdr:spPr>
        <a:xfrm>
          <a:off x="1628775" y="3481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156</xdr:row>
      <xdr:rowOff>0</xdr:rowOff>
    </xdr:from>
    <xdr:ext cx="184731" cy="264560"/>
    <xdr:sp macro="" textlink="">
      <xdr:nvSpPr>
        <xdr:cNvPr id="5621" name="TekstniOkvir 1"/>
        <xdr:cNvSpPr txBox="1"/>
      </xdr:nvSpPr>
      <xdr:spPr>
        <a:xfrm>
          <a:off x="1628775" y="3481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156</xdr:row>
      <xdr:rowOff>0</xdr:rowOff>
    </xdr:from>
    <xdr:ext cx="184731" cy="264560"/>
    <xdr:sp macro="" textlink="">
      <xdr:nvSpPr>
        <xdr:cNvPr id="5622" name="TekstniOkvir 1"/>
        <xdr:cNvSpPr txBox="1"/>
      </xdr:nvSpPr>
      <xdr:spPr>
        <a:xfrm>
          <a:off x="1628775" y="3481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156</xdr:row>
      <xdr:rowOff>0</xdr:rowOff>
    </xdr:from>
    <xdr:ext cx="184731" cy="264560"/>
    <xdr:sp macro="" textlink="">
      <xdr:nvSpPr>
        <xdr:cNvPr id="5623" name="TekstniOkvir 1"/>
        <xdr:cNvSpPr txBox="1"/>
      </xdr:nvSpPr>
      <xdr:spPr>
        <a:xfrm>
          <a:off x="1628775" y="3481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154</xdr:row>
      <xdr:rowOff>0</xdr:rowOff>
    </xdr:from>
    <xdr:ext cx="184731" cy="264560"/>
    <xdr:sp macro="" textlink="">
      <xdr:nvSpPr>
        <xdr:cNvPr id="5624" name="TekstniOkvir 1"/>
        <xdr:cNvSpPr txBox="1"/>
      </xdr:nvSpPr>
      <xdr:spPr>
        <a:xfrm>
          <a:off x="1628775" y="342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154</xdr:row>
      <xdr:rowOff>0</xdr:rowOff>
    </xdr:from>
    <xdr:ext cx="184731" cy="264560"/>
    <xdr:sp macro="" textlink="">
      <xdr:nvSpPr>
        <xdr:cNvPr id="5625" name="TekstniOkvir 1"/>
        <xdr:cNvSpPr txBox="1"/>
      </xdr:nvSpPr>
      <xdr:spPr>
        <a:xfrm>
          <a:off x="1628775" y="342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154</xdr:row>
      <xdr:rowOff>0</xdr:rowOff>
    </xdr:from>
    <xdr:ext cx="184731" cy="264560"/>
    <xdr:sp macro="" textlink="">
      <xdr:nvSpPr>
        <xdr:cNvPr id="5626" name="TekstniOkvir 1"/>
        <xdr:cNvSpPr txBox="1"/>
      </xdr:nvSpPr>
      <xdr:spPr>
        <a:xfrm>
          <a:off x="1628775" y="342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154</xdr:row>
      <xdr:rowOff>0</xdr:rowOff>
    </xdr:from>
    <xdr:ext cx="184731" cy="264560"/>
    <xdr:sp macro="" textlink="">
      <xdr:nvSpPr>
        <xdr:cNvPr id="5627" name="TekstniOkvir 1"/>
        <xdr:cNvSpPr txBox="1"/>
      </xdr:nvSpPr>
      <xdr:spPr>
        <a:xfrm>
          <a:off x="1628775" y="342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154</xdr:row>
      <xdr:rowOff>0</xdr:rowOff>
    </xdr:from>
    <xdr:ext cx="184731" cy="264560"/>
    <xdr:sp macro="" textlink="">
      <xdr:nvSpPr>
        <xdr:cNvPr id="5628" name="TekstniOkvir 1"/>
        <xdr:cNvSpPr txBox="1"/>
      </xdr:nvSpPr>
      <xdr:spPr>
        <a:xfrm>
          <a:off x="1628775" y="342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154</xdr:row>
      <xdr:rowOff>0</xdr:rowOff>
    </xdr:from>
    <xdr:ext cx="184731" cy="264560"/>
    <xdr:sp macro="" textlink="">
      <xdr:nvSpPr>
        <xdr:cNvPr id="5629" name="TekstniOkvir 1"/>
        <xdr:cNvSpPr txBox="1"/>
      </xdr:nvSpPr>
      <xdr:spPr>
        <a:xfrm>
          <a:off x="1628775" y="342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30"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31"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32"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33"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34"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35"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36"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37"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38"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39"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40"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41"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42"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43"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44"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45"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46"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47"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48"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49"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50"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51"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52"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53"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54"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55"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56"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57"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58"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59"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60"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61"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62"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63"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64"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65"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66"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67"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68"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69"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70"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71"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72"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73"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74"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75"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76"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77"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78"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79"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80"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81"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82"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83"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84"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85"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86"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87"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88"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89"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90"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91"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92"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93"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94"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95"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96"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97"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98"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699"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700"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701"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702"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703"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704"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705"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706"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707"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708"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709"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710"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711"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712"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713"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714"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715"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716"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717"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718"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719"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720"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721"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722"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723"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724"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725"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180</xdr:row>
      <xdr:rowOff>0</xdr:rowOff>
    </xdr:from>
    <xdr:ext cx="184731" cy="264560"/>
    <xdr:sp macro="" textlink="">
      <xdr:nvSpPr>
        <xdr:cNvPr id="5726" name="TekstniOkvir 1"/>
        <xdr:cNvSpPr txBox="1"/>
      </xdr:nvSpPr>
      <xdr:spPr>
        <a:xfrm>
          <a:off x="1628775" y="4461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180</xdr:row>
      <xdr:rowOff>0</xdr:rowOff>
    </xdr:from>
    <xdr:ext cx="184731" cy="264560"/>
    <xdr:sp macro="" textlink="">
      <xdr:nvSpPr>
        <xdr:cNvPr id="5727" name="TekstniOkvir 1"/>
        <xdr:cNvSpPr txBox="1"/>
      </xdr:nvSpPr>
      <xdr:spPr>
        <a:xfrm>
          <a:off x="1628775" y="4461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180</xdr:row>
      <xdr:rowOff>0</xdr:rowOff>
    </xdr:from>
    <xdr:ext cx="184731" cy="264560"/>
    <xdr:sp macro="" textlink="">
      <xdr:nvSpPr>
        <xdr:cNvPr id="5728" name="TekstniOkvir 1"/>
        <xdr:cNvSpPr txBox="1"/>
      </xdr:nvSpPr>
      <xdr:spPr>
        <a:xfrm>
          <a:off x="1628775" y="4461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180</xdr:row>
      <xdr:rowOff>0</xdr:rowOff>
    </xdr:from>
    <xdr:ext cx="184731" cy="264560"/>
    <xdr:sp macro="" textlink="">
      <xdr:nvSpPr>
        <xdr:cNvPr id="5729" name="TekstniOkvir 1"/>
        <xdr:cNvSpPr txBox="1"/>
      </xdr:nvSpPr>
      <xdr:spPr>
        <a:xfrm>
          <a:off x="1628775" y="4461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180</xdr:row>
      <xdr:rowOff>0</xdr:rowOff>
    </xdr:from>
    <xdr:ext cx="184731" cy="264560"/>
    <xdr:sp macro="" textlink="">
      <xdr:nvSpPr>
        <xdr:cNvPr id="5730" name="TekstniOkvir 1"/>
        <xdr:cNvSpPr txBox="1"/>
      </xdr:nvSpPr>
      <xdr:spPr>
        <a:xfrm>
          <a:off x="1628775" y="4461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180</xdr:row>
      <xdr:rowOff>0</xdr:rowOff>
    </xdr:from>
    <xdr:ext cx="184731" cy="264560"/>
    <xdr:sp macro="" textlink="">
      <xdr:nvSpPr>
        <xdr:cNvPr id="5731" name="TekstniOkvir 1"/>
        <xdr:cNvSpPr txBox="1"/>
      </xdr:nvSpPr>
      <xdr:spPr>
        <a:xfrm>
          <a:off x="1628775" y="4461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732"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733"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734"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735"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736"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157</xdr:row>
      <xdr:rowOff>0</xdr:rowOff>
    </xdr:from>
    <xdr:ext cx="184731" cy="264560"/>
    <xdr:sp macro="" textlink="">
      <xdr:nvSpPr>
        <xdr:cNvPr id="5737" name="TekstniOkvir 1"/>
        <xdr:cNvSpPr txBox="1"/>
      </xdr:nvSpPr>
      <xdr:spPr>
        <a:xfrm>
          <a:off x="1628775" y="3497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156</xdr:row>
      <xdr:rowOff>0</xdr:rowOff>
    </xdr:from>
    <xdr:ext cx="184731" cy="264560"/>
    <xdr:sp macro="" textlink="">
      <xdr:nvSpPr>
        <xdr:cNvPr id="5738" name="TekstniOkvir 1"/>
        <xdr:cNvSpPr txBox="1"/>
      </xdr:nvSpPr>
      <xdr:spPr>
        <a:xfrm>
          <a:off x="1628775" y="3481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156</xdr:row>
      <xdr:rowOff>0</xdr:rowOff>
    </xdr:from>
    <xdr:ext cx="184731" cy="264560"/>
    <xdr:sp macro="" textlink="">
      <xdr:nvSpPr>
        <xdr:cNvPr id="5739" name="TekstniOkvir 1"/>
        <xdr:cNvSpPr txBox="1"/>
      </xdr:nvSpPr>
      <xdr:spPr>
        <a:xfrm>
          <a:off x="1628775" y="3481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156</xdr:row>
      <xdr:rowOff>0</xdr:rowOff>
    </xdr:from>
    <xdr:ext cx="184731" cy="264560"/>
    <xdr:sp macro="" textlink="">
      <xdr:nvSpPr>
        <xdr:cNvPr id="5740" name="TekstniOkvir 1"/>
        <xdr:cNvSpPr txBox="1"/>
      </xdr:nvSpPr>
      <xdr:spPr>
        <a:xfrm>
          <a:off x="1628775" y="3481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156</xdr:row>
      <xdr:rowOff>0</xdr:rowOff>
    </xdr:from>
    <xdr:ext cx="184731" cy="264560"/>
    <xdr:sp macro="" textlink="">
      <xdr:nvSpPr>
        <xdr:cNvPr id="5741" name="TekstniOkvir 1"/>
        <xdr:cNvSpPr txBox="1"/>
      </xdr:nvSpPr>
      <xdr:spPr>
        <a:xfrm>
          <a:off x="1628775" y="3481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154</xdr:row>
      <xdr:rowOff>0</xdr:rowOff>
    </xdr:from>
    <xdr:ext cx="184731" cy="264560"/>
    <xdr:sp macro="" textlink="">
      <xdr:nvSpPr>
        <xdr:cNvPr id="5742" name="TekstniOkvir 1"/>
        <xdr:cNvSpPr txBox="1"/>
      </xdr:nvSpPr>
      <xdr:spPr>
        <a:xfrm>
          <a:off x="1628775" y="342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154</xdr:row>
      <xdr:rowOff>0</xdr:rowOff>
    </xdr:from>
    <xdr:ext cx="184731" cy="264560"/>
    <xdr:sp macro="" textlink="">
      <xdr:nvSpPr>
        <xdr:cNvPr id="5743" name="TekstniOkvir 1"/>
        <xdr:cNvSpPr txBox="1"/>
      </xdr:nvSpPr>
      <xdr:spPr>
        <a:xfrm>
          <a:off x="1628775" y="342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156</xdr:row>
      <xdr:rowOff>0</xdr:rowOff>
    </xdr:from>
    <xdr:ext cx="184731" cy="264560"/>
    <xdr:sp macro="" textlink="">
      <xdr:nvSpPr>
        <xdr:cNvPr id="5744" name="TekstniOkvir 1"/>
        <xdr:cNvSpPr txBox="1"/>
      </xdr:nvSpPr>
      <xdr:spPr>
        <a:xfrm>
          <a:off x="1628775" y="3481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156</xdr:row>
      <xdr:rowOff>0</xdr:rowOff>
    </xdr:from>
    <xdr:ext cx="184731" cy="264560"/>
    <xdr:sp macro="" textlink="">
      <xdr:nvSpPr>
        <xdr:cNvPr id="5745" name="TekstniOkvir 1"/>
        <xdr:cNvSpPr txBox="1"/>
      </xdr:nvSpPr>
      <xdr:spPr>
        <a:xfrm>
          <a:off x="1628775" y="3481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161</xdr:row>
      <xdr:rowOff>0</xdr:rowOff>
    </xdr:from>
    <xdr:ext cx="184731" cy="264560"/>
    <xdr:sp macro="" textlink="">
      <xdr:nvSpPr>
        <xdr:cNvPr id="5746" name="TekstniOkvir 1"/>
        <xdr:cNvSpPr txBox="1"/>
      </xdr:nvSpPr>
      <xdr:spPr>
        <a:xfrm>
          <a:off x="1628775"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161</xdr:row>
      <xdr:rowOff>0</xdr:rowOff>
    </xdr:from>
    <xdr:ext cx="184731" cy="264560"/>
    <xdr:sp macro="" textlink="">
      <xdr:nvSpPr>
        <xdr:cNvPr id="5747" name="TekstniOkvir 1"/>
        <xdr:cNvSpPr txBox="1"/>
      </xdr:nvSpPr>
      <xdr:spPr>
        <a:xfrm>
          <a:off x="1628775"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161</xdr:row>
      <xdr:rowOff>0</xdr:rowOff>
    </xdr:from>
    <xdr:ext cx="184731" cy="264560"/>
    <xdr:sp macro="" textlink="">
      <xdr:nvSpPr>
        <xdr:cNvPr id="5748" name="TekstniOkvir 1"/>
        <xdr:cNvSpPr txBox="1"/>
      </xdr:nvSpPr>
      <xdr:spPr>
        <a:xfrm>
          <a:off x="1628775"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161</xdr:row>
      <xdr:rowOff>0</xdr:rowOff>
    </xdr:from>
    <xdr:ext cx="184731" cy="264560"/>
    <xdr:sp macro="" textlink="">
      <xdr:nvSpPr>
        <xdr:cNvPr id="5749" name="TekstniOkvir 1"/>
        <xdr:cNvSpPr txBox="1"/>
      </xdr:nvSpPr>
      <xdr:spPr>
        <a:xfrm>
          <a:off x="1628775"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161</xdr:row>
      <xdr:rowOff>0</xdr:rowOff>
    </xdr:from>
    <xdr:ext cx="184731" cy="264560"/>
    <xdr:sp macro="" textlink="">
      <xdr:nvSpPr>
        <xdr:cNvPr id="5750" name="TekstniOkvir 1"/>
        <xdr:cNvSpPr txBox="1"/>
      </xdr:nvSpPr>
      <xdr:spPr>
        <a:xfrm>
          <a:off x="1628775"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161</xdr:row>
      <xdr:rowOff>0</xdr:rowOff>
    </xdr:from>
    <xdr:ext cx="184731" cy="264560"/>
    <xdr:sp macro="" textlink="">
      <xdr:nvSpPr>
        <xdr:cNvPr id="5751" name="TekstniOkvir 1"/>
        <xdr:cNvSpPr txBox="1"/>
      </xdr:nvSpPr>
      <xdr:spPr>
        <a:xfrm>
          <a:off x="1628775"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165</xdr:row>
      <xdr:rowOff>0</xdr:rowOff>
    </xdr:from>
    <xdr:ext cx="184731" cy="264560"/>
    <xdr:sp macro="" textlink="">
      <xdr:nvSpPr>
        <xdr:cNvPr id="5752" name="TekstniOkvir 1"/>
        <xdr:cNvSpPr txBox="1"/>
      </xdr:nvSpPr>
      <xdr:spPr>
        <a:xfrm>
          <a:off x="1628775" y="401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165</xdr:row>
      <xdr:rowOff>0</xdr:rowOff>
    </xdr:from>
    <xdr:ext cx="184731" cy="264560"/>
    <xdr:sp macro="" textlink="">
      <xdr:nvSpPr>
        <xdr:cNvPr id="5753" name="TekstniOkvir 1"/>
        <xdr:cNvSpPr txBox="1"/>
      </xdr:nvSpPr>
      <xdr:spPr>
        <a:xfrm>
          <a:off x="1628775" y="401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165</xdr:row>
      <xdr:rowOff>0</xdr:rowOff>
    </xdr:from>
    <xdr:ext cx="184731" cy="264560"/>
    <xdr:sp macro="" textlink="">
      <xdr:nvSpPr>
        <xdr:cNvPr id="5754" name="TekstniOkvir 1"/>
        <xdr:cNvSpPr txBox="1"/>
      </xdr:nvSpPr>
      <xdr:spPr>
        <a:xfrm>
          <a:off x="1628775" y="401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165</xdr:row>
      <xdr:rowOff>0</xdr:rowOff>
    </xdr:from>
    <xdr:ext cx="184731" cy="264560"/>
    <xdr:sp macro="" textlink="">
      <xdr:nvSpPr>
        <xdr:cNvPr id="5755" name="TekstniOkvir 1"/>
        <xdr:cNvSpPr txBox="1"/>
      </xdr:nvSpPr>
      <xdr:spPr>
        <a:xfrm>
          <a:off x="1628775" y="401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165</xdr:row>
      <xdr:rowOff>0</xdr:rowOff>
    </xdr:from>
    <xdr:ext cx="184731" cy="264560"/>
    <xdr:sp macro="" textlink="">
      <xdr:nvSpPr>
        <xdr:cNvPr id="5756" name="TekstniOkvir 1"/>
        <xdr:cNvSpPr txBox="1"/>
      </xdr:nvSpPr>
      <xdr:spPr>
        <a:xfrm>
          <a:off x="1628775" y="401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165</xdr:row>
      <xdr:rowOff>0</xdr:rowOff>
    </xdr:from>
    <xdr:ext cx="184731" cy="264560"/>
    <xdr:sp macro="" textlink="">
      <xdr:nvSpPr>
        <xdr:cNvPr id="5757" name="TekstniOkvir 1"/>
        <xdr:cNvSpPr txBox="1"/>
      </xdr:nvSpPr>
      <xdr:spPr>
        <a:xfrm>
          <a:off x="1628775" y="401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182</xdr:row>
      <xdr:rowOff>0</xdr:rowOff>
    </xdr:from>
    <xdr:ext cx="184731" cy="264560"/>
    <xdr:sp macro="" textlink="">
      <xdr:nvSpPr>
        <xdr:cNvPr id="5758" name="TekstniOkvir 1"/>
        <xdr:cNvSpPr txBox="1"/>
      </xdr:nvSpPr>
      <xdr:spPr>
        <a:xfrm>
          <a:off x="1628775" y="4532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182</xdr:row>
      <xdr:rowOff>0</xdr:rowOff>
    </xdr:from>
    <xdr:ext cx="184731" cy="264560"/>
    <xdr:sp macro="" textlink="">
      <xdr:nvSpPr>
        <xdr:cNvPr id="5759" name="TekstniOkvir 1"/>
        <xdr:cNvSpPr txBox="1"/>
      </xdr:nvSpPr>
      <xdr:spPr>
        <a:xfrm>
          <a:off x="1628775" y="4532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182</xdr:row>
      <xdr:rowOff>0</xdr:rowOff>
    </xdr:from>
    <xdr:ext cx="184731" cy="264560"/>
    <xdr:sp macro="" textlink="">
      <xdr:nvSpPr>
        <xdr:cNvPr id="5760" name="TekstniOkvir 1"/>
        <xdr:cNvSpPr txBox="1"/>
      </xdr:nvSpPr>
      <xdr:spPr>
        <a:xfrm>
          <a:off x="1628775" y="4532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182</xdr:row>
      <xdr:rowOff>0</xdr:rowOff>
    </xdr:from>
    <xdr:ext cx="184731" cy="264560"/>
    <xdr:sp macro="" textlink="">
      <xdr:nvSpPr>
        <xdr:cNvPr id="5761" name="TekstniOkvir 1"/>
        <xdr:cNvSpPr txBox="1"/>
      </xdr:nvSpPr>
      <xdr:spPr>
        <a:xfrm>
          <a:off x="1628775" y="4532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182</xdr:row>
      <xdr:rowOff>0</xdr:rowOff>
    </xdr:from>
    <xdr:ext cx="184731" cy="264560"/>
    <xdr:sp macro="" textlink="">
      <xdr:nvSpPr>
        <xdr:cNvPr id="5762" name="TekstniOkvir 1"/>
        <xdr:cNvSpPr txBox="1"/>
      </xdr:nvSpPr>
      <xdr:spPr>
        <a:xfrm>
          <a:off x="1628775" y="4532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182</xdr:row>
      <xdr:rowOff>0</xdr:rowOff>
    </xdr:from>
    <xdr:ext cx="184731" cy="264560"/>
    <xdr:sp macro="" textlink="">
      <xdr:nvSpPr>
        <xdr:cNvPr id="5763" name="TekstniOkvir 1"/>
        <xdr:cNvSpPr txBox="1"/>
      </xdr:nvSpPr>
      <xdr:spPr>
        <a:xfrm>
          <a:off x="1628775" y="4532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183</xdr:row>
      <xdr:rowOff>0</xdr:rowOff>
    </xdr:from>
    <xdr:ext cx="184731" cy="264560"/>
    <xdr:sp macro="" textlink="">
      <xdr:nvSpPr>
        <xdr:cNvPr id="5764" name="TekstniOkvir 1"/>
        <xdr:cNvSpPr txBox="1"/>
      </xdr:nvSpPr>
      <xdr:spPr>
        <a:xfrm>
          <a:off x="1628775" y="454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183</xdr:row>
      <xdr:rowOff>0</xdr:rowOff>
    </xdr:from>
    <xdr:ext cx="184731" cy="264560"/>
    <xdr:sp macro="" textlink="">
      <xdr:nvSpPr>
        <xdr:cNvPr id="5765" name="TekstniOkvir 1"/>
        <xdr:cNvSpPr txBox="1"/>
      </xdr:nvSpPr>
      <xdr:spPr>
        <a:xfrm>
          <a:off x="1628775" y="454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183</xdr:row>
      <xdr:rowOff>0</xdr:rowOff>
    </xdr:from>
    <xdr:ext cx="184731" cy="264560"/>
    <xdr:sp macro="" textlink="">
      <xdr:nvSpPr>
        <xdr:cNvPr id="5766" name="TekstniOkvir 1"/>
        <xdr:cNvSpPr txBox="1"/>
      </xdr:nvSpPr>
      <xdr:spPr>
        <a:xfrm>
          <a:off x="1628775" y="454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183</xdr:row>
      <xdr:rowOff>0</xdr:rowOff>
    </xdr:from>
    <xdr:ext cx="184731" cy="264560"/>
    <xdr:sp macro="" textlink="">
      <xdr:nvSpPr>
        <xdr:cNvPr id="5767" name="TekstniOkvir 1"/>
        <xdr:cNvSpPr txBox="1"/>
      </xdr:nvSpPr>
      <xdr:spPr>
        <a:xfrm>
          <a:off x="1628775" y="454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183</xdr:row>
      <xdr:rowOff>0</xdr:rowOff>
    </xdr:from>
    <xdr:ext cx="184731" cy="264560"/>
    <xdr:sp macro="" textlink="">
      <xdr:nvSpPr>
        <xdr:cNvPr id="5768" name="TekstniOkvir 1"/>
        <xdr:cNvSpPr txBox="1"/>
      </xdr:nvSpPr>
      <xdr:spPr>
        <a:xfrm>
          <a:off x="1628775" y="454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183</xdr:row>
      <xdr:rowOff>0</xdr:rowOff>
    </xdr:from>
    <xdr:ext cx="184731" cy="264560"/>
    <xdr:sp macro="" textlink="">
      <xdr:nvSpPr>
        <xdr:cNvPr id="5769" name="TekstniOkvir 1"/>
        <xdr:cNvSpPr txBox="1"/>
      </xdr:nvSpPr>
      <xdr:spPr>
        <a:xfrm>
          <a:off x="1628775" y="454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185</xdr:row>
      <xdr:rowOff>0</xdr:rowOff>
    </xdr:from>
    <xdr:ext cx="184731" cy="264560"/>
    <xdr:sp macro="" textlink="">
      <xdr:nvSpPr>
        <xdr:cNvPr id="5770" name="TekstniOkvir 1"/>
        <xdr:cNvSpPr txBox="1"/>
      </xdr:nvSpPr>
      <xdr:spPr>
        <a:xfrm>
          <a:off x="1628775" y="461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185</xdr:row>
      <xdr:rowOff>0</xdr:rowOff>
    </xdr:from>
    <xdr:ext cx="184731" cy="264560"/>
    <xdr:sp macro="" textlink="">
      <xdr:nvSpPr>
        <xdr:cNvPr id="5771" name="TekstniOkvir 1"/>
        <xdr:cNvSpPr txBox="1"/>
      </xdr:nvSpPr>
      <xdr:spPr>
        <a:xfrm>
          <a:off x="1628775" y="461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185</xdr:row>
      <xdr:rowOff>0</xdr:rowOff>
    </xdr:from>
    <xdr:ext cx="184731" cy="264560"/>
    <xdr:sp macro="" textlink="">
      <xdr:nvSpPr>
        <xdr:cNvPr id="5772" name="TekstniOkvir 1"/>
        <xdr:cNvSpPr txBox="1"/>
      </xdr:nvSpPr>
      <xdr:spPr>
        <a:xfrm>
          <a:off x="1628775" y="461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185</xdr:row>
      <xdr:rowOff>0</xdr:rowOff>
    </xdr:from>
    <xdr:ext cx="184731" cy="264560"/>
    <xdr:sp macro="" textlink="">
      <xdr:nvSpPr>
        <xdr:cNvPr id="5773" name="TekstniOkvir 1"/>
        <xdr:cNvSpPr txBox="1"/>
      </xdr:nvSpPr>
      <xdr:spPr>
        <a:xfrm>
          <a:off x="1628775" y="461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185</xdr:row>
      <xdr:rowOff>0</xdr:rowOff>
    </xdr:from>
    <xdr:ext cx="184731" cy="264560"/>
    <xdr:sp macro="" textlink="">
      <xdr:nvSpPr>
        <xdr:cNvPr id="5774" name="TekstniOkvir 1"/>
        <xdr:cNvSpPr txBox="1"/>
      </xdr:nvSpPr>
      <xdr:spPr>
        <a:xfrm>
          <a:off x="1628775" y="461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185</xdr:row>
      <xdr:rowOff>0</xdr:rowOff>
    </xdr:from>
    <xdr:ext cx="184731" cy="264560"/>
    <xdr:sp macro="" textlink="">
      <xdr:nvSpPr>
        <xdr:cNvPr id="5775" name="TekstniOkvir 1"/>
        <xdr:cNvSpPr txBox="1"/>
      </xdr:nvSpPr>
      <xdr:spPr>
        <a:xfrm>
          <a:off x="1628775" y="461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186</xdr:row>
      <xdr:rowOff>0</xdr:rowOff>
    </xdr:from>
    <xdr:ext cx="184731" cy="396840"/>
    <xdr:sp macro="" textlink="">
      <xdr:nvSpPr>
        <xdr:cNvPr id="5776" name="TekstniOkvir 1"/>
        <xdr:cNvSpPr txBox="1"/>
      </xdr:nvSpPr>
      <xdr:spPr>
        <a:xfrm>
          <a:off x="1628775" y="46348650"/>
          <a:ext cx="184731" cy="396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186</xdr:row>
      <xdr:rowOff>0</xdr:rowOff>
    </xdr:from>
    <xdr:ext cx="184731" cy="396840"/>
    <xdr:sp macro="" textlink="">
      <xdr:nvSpPr>
        <xdr:cNvPr id="5777" name="TekstniOkvir 1"/>
        <xdr:cNvSpPr txBox="1"/>
      </xdr:nvSpPr>
      <xdr:spPr>
        <a:xfrm>
          <a:off x="1628775" y="46348650"/>
          <a:ext cx="184731" cy="396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186</xdr:row>
      <xdr:rowOff>0</xdr:rowOff>
    </xdr:from>
    <xdr:ext cx="184731" cy="396840"/>
    <xdr:sp macro="" textlink="">
      <xdr:nvSpPr>
        <xdr:cNvPr id="5778" name="TekstniOkvir 1"/>
        <xdr:cNvSpPr txBox="1"/>
      </xdr:nvSpPr>
      <xdr:spPr>
        <a:xfrm>
          <a:off x="1628775" y="46348650"/>
          <a:ext cx="184731" cy="396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186</xdr:row>
      <xdr:rowOff>0</xdr:rowOff>
    </xdr:from>
    <xdr:ext cx="184731" cy="396840"/>
    <xdr:sp macro="" textlink="">
      <xdr:nvSpPr>
        <xdr:cNvPr id="5779" name="TekstniOkvir 1"/>
        <xdr:cNvSpPr txBox="1"/>
      </xdr:nvSpPr>
      <xdr:spPr>
        <a:xfrm>
          <a:off x="1628775" y="46348650"/>
          <a:ext cx="184731" cy="396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186</xdr:row>
      <xdr:rowOff>0</xdr:rowOff>
    </xdr:from>
    <xdr:ext cx="184731" cy="396840"/>
    <xdr:sp macro="" textlink="">
      <xdr:nvSpPr>
        <xdr:cNvPr id="5780" name="TekstniOkvir 1"/>
        <xdr:cNvSpPr txBox="1"/>
      </xdr:nvSpPr>
      <xdr:spPr>
        <a:xfrm>
          <a:off x="1628775" y="46348650"/>
          <a:ext cx="184731" cy="396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186</xdr:row>
      <xdr:rowOff>0</xdr:rowOff>
    </xdr:from>
    <xdr:ext cx="184731" cy="396840"/>
    <xdr:sp macro="" textlink="">
      <xdr:nvSpPr>
        <xdr:cNvPr id="5781" name="TekstniOkvir 1"/>
        <xdr:cNvSpPr txBox="1"/>
      </xdr:nvSpPr>
      <xdr:spPr>
        <a:xfrm>
          <a:off x="1628775" y="46348650"/>
          <a:ext cx="184731" cy="396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188</xdr:row>
      <xdr:rowOff>0</xdr:rowOff>
    </xdr:from>
    <xdr:ext cx="184731" cy="264560"/>
    <xdr:sp macro="" textlink="">
      <xdr:nvSpPr>
        <xdr:cNvPr id="5782" name="TekstniOkvir 1"/>
        <xdr:cNvSpPr txBox="1"/>
      </xdr:nvSpPr>
      <xdr:spPr>
        <a:xfrm>
          <a:off x="1628775" y="4692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188</xdr:row>
      <xdr:rowOff>0</xdr:rowOff>
    </xdr:from>
    <xdr:ext cx="184731" cy="264560"/>
    <xdr:sp macro="" textlink="">
      <xdr:nvSpPr>
        <xdr:cNvPr id="5783" name="TekstniOkvir 1"/>
        <xdr:cNvSpPr txBox="1"/>
      </xdr:nvSpPr>
      <xdr:spPr>
        <a:xfrm>
          <a:off x="1628775" y="4692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188</xdr:row>
      <xdr:rowOff>0</xdr:rowOff>
    </xdr:from>
    <xdr:ext cx="184731" cy="264560"/>
    <xdr:sp macro="" textlink="">
      <xdr:nvSpPr>
        <xdr:cNvPr id="5784" name="TekstniOkvir 1"/>
        <xdr:cNvSpPr txBox="1"/>
      </xdr:nvSpPr>
      <xdr:spPr>
        <a:xfrm>
          <a:off x="1628775" y="4692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188</xdr:row>
      <xdr:rowOff>0</xdr:rowOff>
    </xdr:from>
    <xdr:ext cx="184731" cy="264560"/>
    <xdr:sp macro="" textlink="">
      <xdr:nvSpPr>
        <xdr:cNvPr id="5785" name="TekstniOkvir 1"/>
        <xdr:cNvSpPr txBox="1"/>
      </xdr:nvSpPr>
      <xdr:spPr>
        <a:xfrm>
          <a:off x="1628775" y="4692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188</xdr:row>
      <xdr:rowOff>0</xdr:rowOff>
    </xdr:from>
    <xdr:ext cx="184731" cy="264560"/>
    <xdr:sp macro="" textlink="">
      <xdr:nvSpPr>
        <xdr:cNvPr id="5786" name="TekstniOkvir 1"/>
        <xdr:cNvSpPr txBox="1"/>
      </xdr:nvSpPr>
      <xdr:spPr>
        <a:xfrm>
          <a:off x="1628775" y="4692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188</xdr:row>
      <xdr:rowOff>0</xdr:rowOff>
    </xdr:from>
    <xdr:ext cx="184731" cy="264560"/>
    <xdr:sp macro="" textlink="">
      <xdr:nvSpPr>
        <xdr:cNvPr id="5787" name="TekstniOkvir 1"/>
        <xdr:cNvSpPr txBox="1"/>
      </xdr:nvSpPr>
      <xdr:spPr>
        <a:xfrm>
          <a:off x="1628775" y="4692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190</xdr:row>
      <xdr:rowOff>0</xdr:rowOff>
    </xdr:from>
    <xdr:ext cx="184731" cy="264560"/>
    <xdr:sp macro="" textlink="">
      <xdr:nvSpPr>
        <xdr:cNvPr id="5788" name="TekstniOkvir 1"/>
        <xdr:cNvSpPr txBox="1"/>
      </xdr:nvSpPr>
      <xdr:spPr>
        <a:xfrm>
          <a:off x="1628775" y="4723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190</xdr:row>
      <xdr:rowOff>0</xdr:rowOff>
    </xdr:from>
    <xdr:ext cx="184731" cy="264560"/>
    <xdr:sp macro="" textlink="">
      <xdr:nvSpPr>
        <xdr:cNvPr id="5789" name="TekstniOkvir 1"/>
        <xdr:cNvSpPr txBox="1"/>
      </xdr:nvSpPr>
      <xdr:spPr>
        <a:xfrm>
          <a:off x="1628775" y="4723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190</xdr:row>
      <xdr:rowOff>0</xdr:rowOff>
    </xdr:from>
    <xdr:ext cx="184731" cy="264560"/>
    <xdr:sp macro="" textlink="">
      <xdr:nvSpPr>
        <xdr:cNvPr id="5790" name="TekstniOkvir 1"/>
        <xdr:cNvSpPr txBox="1"/>
      </xdr:nvSpPr>
      <xdr:spPr>
        <a:xfrm>
          <a:off x="1628775" y="4723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190</xdr:row>
      <xdr:rowOff>0</xdr:rowOff>
    </xdr:from>
    <xdr:ext cx="184731" cy="264560"/>
    <xdr:sp macro="" textlink="">
      <xdr:nvSpPr>
        <xdr:cNvPr id="5791" name="TekstniOkvir 1"/>
        <xdr:cNvSpPr txBox="1"/>
      </xdr:nvSpPr>
      <xdr:spPr>
        <a:xfrm>
          <a:off x="1628775" y="4723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190</xdr:row>
      <xdr:rowOff>0</xdr:rowOff>
    </xdr:from>
    <xdr:ext cx="184731" cy="264560"/>
    <xdr:sp macro="" textlink="">
      <xdr:nvSpPr>
        <xdr:cNvPr id="5792" name="TekstniOkvir 1"/>
        <xdr:cNvSpPr txBox="1"/>
      </xdr:nvSpPr>
      <xdr:spPr>
        <a:xfrm>
          <a:off x="1628775" y="4723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190</xdr:row>
      <xdr:rowOff>0</xdr:rowOff>
    </xdr:from>
    <xdr:ext cx="184731" cy="264560"/>
    <xdr:sp macro="" textlink="">
      <xdr:nvSpPr>
        <xdr:cNvPr id="5793" name="TekstniOkvir 1"/>
        <xdr:cNvSpPr txBox="1"/>
      </xdr:nvSpPr>
      <xdr:spPr>
        <a:xfrm>
          <a:off x="1628775" y="4723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191</xdr:row>
      <xdr:rowOff>0</xdr:rowOff>
    </xdr:from>
    <xdr:ext cx="184731" cy="264560"/>
    <xdr:sp macro="" textlink="">
      <xdr:nvSpPr>
        <xdr:cNvPr id="5794" name="TekstniOkvir 1"/>
        <xdr:cNvSpPr txBox="1"/>
      </xdr:nvSpPr>
      <xdr:spPr>
        <a:xfrm>
          <a:off x="1628775" y="473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191</xdr:row>
      <xdr:rowOff>0</xdr:rowOff>
    </xdr:from>
    <xdr:ext cx="184731" cy="264560"/>
    <xdr:sp macro="" textlink="">
      <xdr:nvSpPr>
        <xdr:cNvPr id="5795" name="TekstniOkvir 1"/>
        <xdr:cNvSpPr txBox="1"/>
      </xdr:nvSpPr>
      <xdr:spPr>
        <a:xfrm>
          <a:off x="1628775" y="473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191</xdr:row>
      <xdr:rowOff>0</xdr:rowOff>
    </xdr:from>
    <xdr:ext cx="184731" cy="264560"/>
    <xdr:sp macro="" textlink="">
      <xdr:nvSpPr>
        <xdr:cNvPr id="5796" name="TekstniOkvir 1"/>
        <xdr:cNvSpPr txBox="1"/>
      </xdr:nvSpPr>
      <xdr:spPr>
        <a:xfrm>
          <a:off x="1628775" y="473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191</xdr:row>
      <xdr:rowOff>0</xdr:rowOff>
    </xdr:from>
    <xdr:ext cx="184731" cy="264560"/>
    <xdr:sp macro="" textlink="">
      <xdr:nvSpPr>
        <xdr:cNvPr id="5797" name="TekstniOkvir 1"/>
        <xdr:cNvSpPr txBox="1"/>
      </xdr:nvSpPr>
      <xdr:spPr>
        <a:xfrm>
          <a:off x="1628775" y="473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191</xdr:row>
      <xdr:rowOff>0</xdr:rowOff>
    </xdr:from>
    <xdr:ext cx="184731" cy="264560"/>
    <xdr:sp macro="" textlink="">
      <xdr:nvSpPr>
        <xdr:cNvPr id="5798" name="TekstniOkvir 1"/>
        <xdr:cNvSpPr txBox="1"/>
      </xdr:nvSpPr>
      <xdr:spPr>
        <a:xfrm>
          <a:off x="1628775" y="473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191</xdr:row>
      <xdr:rowOff>0</xdr:rowOff>
    </xdr:from>
    <xdr:ext cx="184731" cy="264560"/>
    <xdr:sp macro="" textlink="">
      <xdr:nvSpPr>
        <xdr:cNvPr id="5799" name="TekstniOkvir 1"/>
        <xdr:cNvSpPr txBox="1"/>
      </xdr:nvSpPr>
      <xdr:spPr>
        <a:xfrm>
          <a:off x="1628775" y="473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193</xdr:row>
      <xdr:rowOff>0</xdr:rowOff>
    </xdr:from>
    <xdr:ext cx="184731" cy="264560"/>
    <xdr:sp macro="" textlink="">
      <xdr:nvSpPr>
        <xdr:cNvPr id="5800" name="TekstniOkvir 1"/>
        <xdr:cNvSpPr txBox="1"/>
      </xdr:nvSpPr>
      <xdr:spPr>
        <a:xfrm>
          <a:off x="1628775" y="4769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193</xdr:row>
      <xdr:rowOff>0</xdr:rowOff>
    </xdr:from>
    <xdr:ext cx="184731" cy="264560"/>
    <xdr:sp macro="" textlink="">
      <xdr:nvSpPr>
        <xdr:cNvPr id="5801" name="TekstniOkvir 1"/>
        <xdr:cNvSpPr txBox="1"/>
      </xdr:nvSpPr>
      <xdr:spPr>
        <a:xfrm>
          <a:off x="1628775" y="4769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193</xdr:row>
      <xdr:rowOff>0</xdr:rowOff>
    </xdr:from>
    <xdr:ext cx="184731" cy="264560"/>
    <xdr:sp macro="" textlink="">
      <xdr:nvSpPr>
        <xdr:cNvPr id="5802" name="TekstniOkvir 1"/>
        <xdr:cNvSpPr txBox="1"/>
      </xdr:nvSpPr>
      <xdr:spPr>
        <a:xfrm>
          <a:off x="1628775" y="4769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193</xdr:row>
      <xdr:rowOff>0</xdr:rowOff>
    </xdr:from>
    <xdr:ext cx="184731" cy="264560"/>
    <xdr:sp macro="" textlink="">
      <xdr:nvSpPr>
        <xdr:cNvPr id="5803" name="TekstniOkvir 1"/>
        <xdr:cNvSpPr txBox="1"/>
      </xdr:nvSpPr>
      <xdr:spPr>
        <a:xfrm>
          <a:off x="1628775" y="4769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193</xdr:row>
      <xdr:rowOff>0</xdr:rowOff>
    </xdr:from>
    <xdr:ext cx="184731" cy="264560"/>
    <xdr:sp macro="" textlink="">
      <xdr:nvSpPr>
        <xdr:cNvPr id="5804" name="TekstniOkvir 1"/>
        <xdr:cNvSpPr txBox="1"/>
      </xdr:nvSpPr>
      <xdr:spPr>
        <a:xfrm>
          <a:off x="1628775" y="4769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193</xdr:row>
      <xdr:rowOff>0</xdr:rowOff>
    </xdr:from>
    <xdr:ext cx="184731" cy="264560"/>
    <xdr:sp macro="" textlink="">
      <xdr:nvSpPr>
        <xdr:cNvPr id="5805" name="TekstniOkvir 1"/>
        <xdr:cNvSpPr txBox="1"/>
      </xdr:nvSpPr>
      <xdr:spPr>
        <a:xfrm>
          <a:off x="1628775" y="4769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195</xdr:row>
      <xdr:rowOff>0</xdr:rowOff>
    </xdr:from>
    <xdr:ext cx="184731" cy="264560"/>
    <xdr:sp macro="" textlink="">
      <xdr:nvSpPr>
        <xdr:cNvPr id="5806" name="TekstniOkvir 1"/>
        <xdr:cNvSpPr txBox="1"/>
      </xdr:nvSpPr>
      <xdr:spPr>
        <a:xfrm>
          <a:off x="1628775"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195</xdr:row>
      <xdr:rowOff>0</xdr:rowOff>
    </xdr:from>
    <xdr:ext cx="184731" cy="264560"/>
    <xdr:sp macro="" textlink="">
      <xdr:nvSpPr>
        <xdr:cNvPr id="5807" name="TekstniOkvir 1"/>
        <xdr:cNvSpPr txBox="1"/>
      </xdr:nvSpPr>
      <xdr:spPr>
        <a:xfrm>
          <a:off x="1628775"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195</xdr:row>
      <xdr:rowOff>0</xdr:rowOff>
    </xdr:from>
    <xdr:ext cx="184731" cy="264560"/>
    <xdr:sp macro="" textlink="">
      <xdr:nvSpPr>
        <xdr:cNvPr id="5808" name="TekstniOkvir 1"/>
        <xdr:cNvSpPr txBox="1"/>
      </xdr:nvSpPr>
      <xdr:spPr>
        <a:xfrm>
          <a:off x="1628775"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195</xdr:row>
      <xdr:rowOff>0</xdr:rowOff>
    </xdr:from>
    <xdr:ext cx="184731" cy="264560"/>
    <xdr:sp macro="" textlink="">
      <xdr:nvSpPr>
        <xdr:cNvPr id="5809" name="TekstniOkvir 1"/>
        <xdr:cNvSpPr txBox="1"/>
      </xdr:nvSpPr>
      <xdr:spPr>
        <a:xfrm>
          <a:off x="1628775"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195</xdr:row>
      <xdr:rowOff>0</xdr:rowOff>
    </xdr:from>
    <xdr:ext cx="184731" cy="264560"/>
    <xdr:sp macro="" textlink="">
      <xdr:nvSpPr>
        <xdr:cNvPr id="5810" name="TekstniOkvir 1"/>
        <xdr:cNvSpPr txBox="1"/>
      </xdr:nvSpPr>
      <xdr:spPr>
        <a:xfrm>
          <a:off x="1628775"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195</xdr:row>
      <xdr:rowOff>0</xdr:rowOff>
    </xdr:from>
    <xdr:ext cx="184731" cy="264560"/>
    <xdr:sp macro="" textlink="">
      <xdr:nvSpPr>
        <xdr:cNvPr id="5811" name="TekstniOkvir 1"/>
        <xdr:cNvSpPr txBox="1"/>
      </xdr:nvSpPr>
      <xdr:spPr>
        <a:xfrm>
          <a:off x="1628775"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195</xdr:row>
      <xdr:rowOff>0</xdr:rowOff>
    </xdr:from>
    <xdr:ext cx="184731" cy="264560"/>
    <xdr:sp macro="" textlink="">
      <xdr:nvSpPr>
        <xdr:cNvPr id="5812" name="TekstniOkvir 1"/>
        <xdr:cNvSpPr txBox="1"/>
      </xdr:nvSpPr>
      <xdr:spPr>
        <a:xfrm>
          <a:off x="1628775"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195</xdr:row>
      <xdr:rowOff>0</xdr:rowOff>
    </xdr:from>
    <xdr:ext cx="184731" cy="264560"/>
    <xdr:sp macro="" textlink="">
      <xdr:nvSpPr>
        <xdr:cNvPr id="5813" name="TekstniOkvir 1"/>
        <xdr:cNvSpPr txBox="1"/>
      </xdr:nvSpPr>
      <xdr:spPr>
        <a:xfrm>
          <a:off x="1628775"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195</xdr:row>
      <xdr:rowOff>0</xdr:rowOff>
    </xdr:from>
    <xdr:ext cx="184731" cy="264560"/>
    <xdr:sp macro="" textlink="">
      <xdr:nvSpPr>
        <xdr:cNvPr id="5814" name="TekstniOkvir 1"/>
        <xdr:cNvSpPr txBox="1"/>
      </xdr:nvSpPr>
      <xdr:spPr>
        <a:xfrm>
          <a:off x="1628775"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195</xdr:row>
      <xdr:rowOff>0</xdr:rowOff>
    </xdr:from>
    <xdr:ext cx="184731" cy="264560"/>
    <xdr:sp macro="" textlink="">
      <xdr:nvSpPr>
        <xdr:cNvPr id="5815" name="TekstniOkvir 1"/>
        <xdr:cNvSpPr txBox="1"/>
      </xdr:nvSpPr>
      <xdr:spPr>
        <a:xfrm>
          <a:off x="1628775"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195</xdr:row>
      <xdr:rowOff>0</xdr:rowOff>
    </xdr:from>
    <xdr:ext cx="184731" cy="264560"/>
    <xdr:sp macro="" textlink="">
      <xdr:nvSpPr>
        <xdr:cNvPr id="5816" name="TekstniOkvir 1"/>
        <xdr:cNvSpPr txBox="1"/>
      </xdr:nvSpPr>
      <xdr:spPr>
        <a:xfrm>
          <a:off x="1628775"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195</xdr:row>
      <xdr:rowOff>0</xdr:rowOff>
    </xdr:from>
    <xdr:ext cx="184731" cy="264560"/>
    <xdr:sp macro="" textlink="">
      <xdr:nvSpPr>
        <xdr:cNvPr id="5817" name="TekstniOkvir 1"/>
        <xdr:cNvSpPr txBox="1"/>
      </xdr:nvSpPr>
      <xdr:spPr>
        <a:xfrm>
          <a:off x="1628775"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195</xdr:row>
      <xdr:rowOff>0</xdr:rowOff>
    </xdr:from>
    <xdr:ext cx="184731" cy="264560"/>
    <xdr:sp macro="" textlink="">
      <xdr:nvSpPr>
        <xdr:cNvPr id="5818" name="TekstniOkvir 1"/>
        <xdr:cNvSpPr txBox="1"/>
      </xdr:nvSpPr>
      <xdr:spPr>
        <a:xfrm>
          <a:off x="1628775"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195</xdr:row>
      <xdr:rowOff>0</xdr:rowOff>
    </xdr:from>
    <xdr:ext cx="184731" cy="264560"/>
    <xdr:sp macro="" textlink="">
      <xdr:nvSpPr>
        <xdr:cNvPr id="5819" name="TekstniOkvir 1"/>
        <xdr:cNvSpPr txBox="1"/>
      </xdr:nvSpPr>
      <xdr:spPr>
        <a:xfrm>
          <a:off x="1628775"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195</xdr:row>
      <xdr:rowOff>0</xdr:rowOff>
    </xdr:from>
    <xdr:ext cx="184731" cy="264560"/>
    <xdr:sp macro="" textlink="">
      <xdr:nvSpPr>
        <xdr:cNvPr id="5820" name="TekstniOkvir 1"/>
        <xdr:cNvSpPr txBox="1"/>
      </xdr:nvSpPr>
      <xdr:spPr>
        <a:xfrm>
          <a:off x="1628775"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195</xdr:row>
      <xdr:rowOff>0</xdr:rowOff>
    </xdr:from>
    <xdr:ext cx="184731" cy="264560"/>
    <xdr:sp macro="" textlink="">
      <xdr:nvSpPr>
        <xdr:cNvPr id="5821" name="TekstniOkvir 1"/>
        <xdr:cNvSpPr txBox="1"/>
      </xdr:nvSpPr>
      <xdr:spPr>
        <a:xfrm>
          <a:off x="1628775"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195</xdr:row>
      <xdr:rowOff>0</xdr:rowOff>
    </xdr:from>
    <xdr:ext cx="184731" cy="264560"/>
    <xdr:sp macro="" textlink="">
      <xdr:nvSpPr>
        <xdr:cNvPr id="5822" name="TekstniOkvir 1"/>
        <xdr:cNvSpPr txBox="1"/>
      </xdr:nvSpPr>
      <xdr:spPr>
        <a:xfrm>
          <a:off x="1628775"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195</xdr:row>
      <xdr:rowOff>0</xdr:rowOff>
    </xdr:from>
    <xdr:ext cx="184731" cy="264560"/>
    <xdr:sp macro="" textlink="">
      <xdr:nvSpPr>
        <xdr:cNvPr id="5823" name="TekstniOkvir 1"/>
        <xdr:cNvSpPr txBox="1"/>
      </xdr:nvSpPr>
      <xdr:spPr>
        <a:xfrm>
          <a:off x="1628775"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195</xdr:row>
      <xdr:rowOff>0</xdr:rowOff>
    </xdr:from>
    <xdr:ext cx="184731" cy="264560"/>
    <xdr:sp macro="" textlink="">
      <xdr:nvSpPr>
        <xdr:cNvPr id="5824" name="TekstniOkvir 1"/>
        <xdr:cNvSpPr txBox="1"/>
      </xdr:nvSpPr>
      <xdr:spPr>
        <a:xfrm>
          <a:off x="1628775"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195</xdr:row>
      <xdr:rowOff>0</xdr:rowOff>
    </xdr:from>
    <xdr:ext cx="184731" cy="264560"/>
    <xdr:sp macro="" textlink="">
      <xdr:nvSpPr>
        <xdr:cNvPr id="5825" name="TekstniOkvir 1"/>
        <xdr:cNvSpPr txBox="1"/>
      </xdr:nvSpPr>
      <xdr:spPr>
        <a:xfrm>
          <a:off x="1628775"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195</xdr:row>
      <xdr:rowOff>0</xdr:rowOff>
    </xdr:from>
    <xdr:ext cx="184731" cy="264560"/>
    <xdr:sp macro="" textlink="">
      <xdr:nvSpPr>
        <xdr:cNvPr id="5826" name="TekstniOkvir 1"/>
        <xdr:cNvSpPr txBox="1"/>
      </xdr:nvSpPr>
      <xdr:spPr>
        <a:xfrm>
          <a:off x="1628775"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195</xdr:row>
      <xdr:rowOff>0</xdr:rowOff>
    </xdr:from>
    <xdr:ext cx="184731" cy="264560"/>
    <xdr:sp macro="" textlink="">
      <xdr:nvSpPr>
        <xdr:cNvPr id="5827" name="TekstniOkvir 1"/>
        <xdr:cNvSpPr txBox="1"/>
      </xdr:nvSpPr>
      <xdr:spPr>
        <a:xfrm>
          <a:off x="1628775"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195</xdr:row>
      <xdr:rowOff>0</xdr:rowOff>
    </xdr:from>
    <xdr:ext cx="184731" cy="264560"/>
    <xdr:sp macro="" textlink="">
      <xdr:nvSpPr>
        <xdr:cNvPr id="5828" name="TekstniOkvir 1"/>
        <xdr:cNvSpPr txBox="1"/>
      </xdr:nvSpPr>
      <xdr:spPr>
        <a:xfrm>
          <a:off x="1628775"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195</xdr:row>
      <xdr:rowOff>0</xdr:rowOff>
    </xdr:from>
    <xdr:ext cx="184731" cy="264560"/>
    <xdr:sp macro="" textlink="">
      <xdr:nvSpPr>
        <xdr:cNvPr id="5829" name="TekstniOkvir 1"/>
        <xdr:cNvSpPr txBox="1"/>
      </xdr:nvSpPr>
      <xdr:spPr>
        <a:xfrm>
          <a:off x="1628775"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195</xdr:row>
      <xdr:rowOff>0</xdr:rowOff>
    </xdr:from>
    <xdr:ext cx="184731" cy="264560"/>
    <xdr:sp macro="" textlink="">
      <xdr:nvSpPr>
        <xdr:cNvPr id="5830" name="TekstniOkvir 1"/>
        <xdr:cNvSpPr txBox="1"/>
      </xdr:nvSpPr>
      <xdr:spPr>
        <a:xfrm>
          <a:off x="1628775"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195</xdr:row>
      <xdr:rowOff>0</xdr:rowOff>
    </xdr:from>
    <xdr:ext cx="184731" cy="264560"/>
    <xdr:sp macro="" textlink="">
      <xdr:nvSpPr>
        <xdr:cNvPr id="5831" name="TekstniOkvir 1"/>
        <xdr:cNvSpPr txBox="1"/>
      </xdr:nvSpPr>
      <xdr:spPr>
        <a:xfrm>
          <a:off x="1628775"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195</xdr:row>
      <xdr:rowOff>0</xdr:rowOff>
    </xdr:from>
    <xdr:ext cx="184731" cy="264560"/>
    <xdr:sp macro="" textlink="">
      <xdr:nvSpPr>
        <xdr:cNvPr id="5832" name="TekstniOkvir 1"/>
        <xdr:cNvSpPr txBox="1"/>
      </xdr:nvSpPr>
      <xdr:spPr>
        <a:xfrm>
          <a:off x="1628775"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195</xdr:row>
      <xdr:rowOff>0</xdr:rowOff>
    </xdr:from>
    <xdr:ext cx="184731" cy="264560"/>
    <xdr:sp macro="" textlink="">
      <xdr:nvSpPr>
        <xdr:cNvPr id="5833" name="TekstniOkvir 1"/>
        <xdr:cNvSpPr txBox="1"/>
      </xdr:nvSpPr>
      <xdr:spPr>
        <a:xfrm>
          <a:off x="1628775"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195</xdr:row>
      <xdr:rowOff>0</xdr:rowOff>
    </xdr:from>
    <xdr:ext cx="184731" cy="264560"/>
    <xdr:sp macro="" textlink="">
      <xdr:nvSpPr>
        <xdr:cNvPr id="5834" name="TekstniOkvir 1"/>
        <xdr:cNvSpPr txBox="1"/>
      </xdr:nvSpPr>
      <xdr:spPr>
        <a:xfrm>
          <a:off x="1628775"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195</xdr:row>
      <xdr:rowOff>0</xdr:rowOff>
    </xdr:from>
    <xdr:ext cx="184731" cy="264560"/>
    <xdr:sp macro="" textlink="">
      <xdr:nvSpPr>
        <xdr:cNvPr id="5835" name="TekstniOkvir 1"/>
        <xdr:cNvSpPr txBox="1"/>
      </xdr:nvSpPr>
      <xdr:spPr>
        <a:xfrm>
          <a:off x="1628775"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195</xdr:row>
      <xdr:rowOff>0</xdr:rowOff>
    </xdr:from>
    <xdr:ext cx="184731" cy="264560"/>
    <xdr:sp macro="" textlink="">
      <xdr:nvSpPr>
        <xdr:cNvPr id="5836" name="TekstniOkvir 1"/>
        <xdr:cNvSpPr txBox="1"/>
      </xdr:nvSpPr>
      <xdr:spPr>
        <a:xfrm>
          <a:off x="1628775"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195</xdr:row>
      <xdr:rowOff>0</xdr:rowOff>
    </xdr:from>
    <xdr:ext cx="184731" cy="264560"/>
    <xdr:sp macro="" textlink="">
      <xdr:nvSpPr>
        <xdr:cNvPr id="5837" name="TekstniOkvir 1"/>
        <xdr:cNvSpPr txBox="1"/>
      </xdr:nvSpPr>
      <xdr:spPr>
        <a:xfrm>
          <a:off x="1628775"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195</xdr:row>
      <xdr:rowOff>0</xdr:rowOff>
    </xdr:from>
    <xdr:ext cx="184731" cy="264560"/>
    <xdr:sp macro="" textlink="">
      <xdr:nvSpPr>
        <xdr:cNvPr id="5838" name="TekstniOkvir 1"/>
        <xdr:cNvSpPr txBox="1"/>
      </xdr:nvSpPr>
      <xdr:spPr>
        <a:xfrm>
          <a:off x="1628775"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195</xdr:row>
      <xdr:rowOff>0</xdr:rowOff>
    </xdr:from>
    <xdr:ext cx="184731" cy="264560"/>
    <xdr:sp macro="" textlink="">
      <xdr:nvSpPr>
        <xdr:cNvPr id="5839" name="TekstniOkvir 1"/>
        <xdr:cNvSpPr txBox="1"/>
      </xdr:nvSpPr>
      <xdr:spPr>
        <a:xfrm>
          <a:off x="1628775"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195</xdr:row>
      <xdr:rowOff>0</xdr:rowOff>
    </xdr:from>
    <xdr:ext cx="184731" cy="264560"/>
    <xdr:sp macro="" textlink="">
      <xdr:nvSpPr>
        <xdr:cNvPr id="5840" name="TekstniOkvir 1"/>
        <xdr:cNvSpPr txBox="1"/>
      </xdr:nvSpPr>
      <xdr:spPr>
        <a:xfrm>
          <a:off x="1628775"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195</xdr:row>
      <xdr:rowOff>0</xdr:rowOff>
    </xdr:from>
    <xdr:ext cx="184731" cy="264560"/>
    <xdr:sp macro="" textlink="">
      <xdr:nvSpPr>
        <xdr:cNvPr id="5841" name="TekstniOkvir 1"/>
        <xdr:cNvSpPr txBox="1"/>
      </xdr:nvSpPr>
      <xdr:spPr>
        <a:xfrm>
          <a:off x="1628775"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195</xdr:row>
      <xdr:rowOff>0</xdr:rowOff>
    </xdr:from>
    <xdr:ext cx="184731" cy="264560"/>
    <xdr:sp macro="" textlink="">
      <xdr:nvSpPr>
        <xdr:cNvPr id="5842" name="TekstniOkvir 1"/>
        <xdr:cNvSpPr txBox="1"/>
      </xdr:nvSpPr>
      <xdr:spPr>
        <a:xfrm>
          <a:off x="1628775"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195</xdr:row>
      <xdr:rowOff>0</xdr:rowOff>
    </xdr:from>
    <xdr:ext cx="184731" cy="264560"/>
    <xdr:sp macro="" textlink="">
      <xdr:nvSpPr>
        <xdr:cNvPr id="5843" name="TekstniOkvir 1"/>
        <xdr:cNvSpPr txBox="1"/>
      </xdr:nvSpPr>
      <xdr:spPr>
        <a:xfrm>
          <a:off x="1628775"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195</xdr:row>
      <xdr:rowOff>0</xdr:rowOff>
    </xdr:from>
    <xdr:ext cx="184731" cy="264560"/>
    <xdr:sp macro="" textlink="">
      <xdr:nvSpPr>
        <xdr:cNvPr id="5844" name="TekstniOkvir 1"/>
        <xdr:cNvSpPr txBox="1"/>
      </xdr:nvSpPr>
      <xdr:spPr>
        <a:xfrm>
          <a:off x="1628775"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195</xdr:row>
      <xdr:rowOff>0</xdr:rowOff>
    </xdr:from>
    <xdr:ext cx="184731" cy="264560"/>
    <xdr:sp macro="" textlink="">
      <xdr:nvSpPr>
        <xdr:cNvPr id="5845" name="TekstniOkvir 1"/>
        <xdr:cNvSpPr txBox="1"/>
      </xdr:nvSpPr>
      <xdr:spPr>
        <a:xfrm>
          <a:off x="1628775"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195</xdr:row>
      <xdr:rowOff>0</xdr:rowOff>
    </xdr:from>
    <xdr:ext cx="184731" cy="264560"/>
    <xdr:sp macro="" textlink="">
      <xdr:nvSpPr>
        <xdr:cNvPr id="5846" name="TekstniOkvir 1"/>
        <xdr:cNvSpPr txBox="1"/>
      </xdr:nvSpPr>
      <xdr:spPr>
        <a:xfrm>
          <a:off x="1628775"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195</xdr:row>
      <xdr:rowOff>0</xdr:rowOff>
    </xdr:from>
    <xdr:ext cx="184731" cy="264560"/>
    <xdr:sp macro="" textlink="">
      <xdr:nvSpPr>
        <xdr:cNvPr id="5847" name="TekstniOkvir 1"/>
        <xdr:cNvSpPr txBox="1"/>
      </xdr:nvSpPr>
      <xdr:spPr>
        <a:xfrm>
          <a:off x="1628775" y="479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183</xdr:row>
      <xdr:rowOff>0</xdr:rowOff>
    </xdr:from>
    <xdr:ext cx="184731" cy="264560"/>
    <xdr:sp macro="" textlink="">
      <xdr:nvSpPr>
        <xdr:cNvPr id="5848" name="TekstniOkvir 1"/>
        <xdr:cNvSpPr txBox="1"/>
      </xdr:nvSpPr>
      <xdr:spPr>
        <a:xfrm>
          <a:off x="1628775" y="454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183</xdr:row>
      <xdr:rowOff>0</xdr:rowOff>
    </xdr:from>
    <xdr:ext cx="184731" cy="264560"/>
    <xdr:sp macro="" textlink="">
      <xdr:nvSpPr>
        <xdr:cNvPr id="5849" name="TekstniOkvir 1"/>
        <xdr:cNvSpPr txBox="1"/>
      </xdr:nvSpPr>
      <xdr:spPr>
        <a:xfrm>
          <a:off x="1628775" y="454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183</xdr:row>
      <xdr:rowOff>0</xdr:rowOff>
    </xdr:from>
    <xdr:ext cx="184731" cy="264560"/>
    <xdr:sp macro="" textlink="">
      <xdr:nvSpPr>
        <xdr:cNvPr id="5850" name="TekstniOkvir 1"/>
        <xdr:cNvSpPr txBox="1"/>
      </xdr:nvSpPr>
      <xdr:spPr>
        <a:xfrm>
          <a:off x="1628775" y="454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183</xdr:row>
      <xdr:rowOff>0</xdr:rowOff>
    </xdr:from>
    <xdr:ext cx="184731" cy="264560"/>
    <xdr:sp macro="" textlink="">
      <xdr:nvSpPr>
        <xdr:cNvPr id="5851" name="TekstniOkvir 1"/>
        <xdr:cNvSpPr txBox="1"/>
      </xdr:nvSpPr>
      <xdr:spPr>
        <a:xfrm>
          <a:off x="1628775" y="454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183</xdr:row>
      <xdr:rowOff>0</xdr:rowOff>
    </xdr:from>
    <xdr:ext cx="184731" cy="264560"/>
    <xdr:sp macro="" textlink="">
      <xdr:nvSpPr>
        <xdr:cNvPr id="5852" name="TekstniOkvir 1"/>
        <xdr:cNvSpPr txBox="1"/>
      </xdr:nvSpPr>
      <xdr:spPr>
        <a:xfrm>
          <a:off x="1628775" y="454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183</xdr:row>
      <xdr:rowOff>0</xdr:rowOff>
    </xdr:from>
    <xdr:ext cx="184731" cy="264560"/>
    <xdr:sp macro="" textlink="">
      <xdr:nvSpPr>
        <xdr:cNvPr id="5853" name="TekstniOkvir 1"/>
        <xdr:cNvSpPr txBox="1"/>
      </xdr:nvSpPr>
      <xdr:spPr>
        <a:xfrm>
          <a:off x="1628775" y="454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185</xdr:row>
      <xdr:rowOff>0</xdr:rowOff>
    </xdr:from>
    <xdr:ext cx="184731" cy="264560"/>
    <xdr:sp macro="" textlink="">
      <xdr:nvSpPr>
        <xdr:cNvPr id="5854" name="TekstniOkvir 1"/>
        <xdr:cNvSpPr txBox="1"/>
      </xdr:nvSpPr>
      <xdr:spPr>
        <a:xfrm>
          <a:off x="1628775" y="461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185</xdr:row>
      <xdr:rowOff>0</xdr:rowOff>
    </xdr:from>
    <xdr:ext cx="184731" cy="264560"/>
    <xdr:sp macro="" textlink="">
      <xdr:nvSpPr>
        <xdr:cNvPr id="5855" name="TekstniOkvir 1"/>
        <xdr:cNvSpPr txBox="1"/>
      </xdr:nvSpPr>
      <xdr:spPr>
        <a:xfrm>
          <a:off x="1628775" y="461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185</xdr:row>
      <xdr:rowOff>0</xdr:rowOff>
    </xdr:from>
    <xdr:ext cx="184731" cy="264560"/>
    <xdr:sp macro="" textlink="">
      <xdr:nvSpPr>
        <xdr:cNvPr id="5856" name="TekstniOkvir 1"/>
        <xdr:cNvSpPr txBox="1"/>
      </xdr:nvSpPr>
      <xdr:spPr>
        <a:xfrm>
          <a:off x="1628775" y="461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185</xdr:row>
      <xdr:rowOff>0</xdr:rowOff>
    </xdr:from>
    <xdr:ext cx="184731" cy="264560"/>
    <xdr:sp macro="" textlink="">
      <xdr:nvSpPr>
        <xdr:cNvPr id="5857" name="TekstniOkvir 1"/>
        <xdr:cNvSpPr txBox="1"/>
      </xdr:nvSpPr>
      <xdr:spPr>
        <a:xfrm>
          <a:off x="1628775" y="461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185</xdr:row>
      <xdr:rowOff>0</xdr:rowOff>
    </xdr:from>
    <xdr:ext cx="184731" cy="264560"/>
    <xdr:sp macro="" textlink="">
      <xdr:nvSpPr>
        <xdr:cNvPr id="5858" name="TekstniOkvir 1"/>
        <xdr:cNvSpPr txBox="1"/>
      </xdr:nvSpPr>
      <xdr:spPr>
        <a:xfrm>
          <a:off x="1628775" y="461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185</xdr:row>
      <xdr:rowOff>0</xdr:rowOff>
    </xdr:from>
    <xdr:ext cx="184731" cy="264560"/>
    <xdr:sp macro="" textlink="">
      <xdr:nvSpPr>
        <xdr:cNvPr id="5859" name="TekstniOkvir 1"/>
        <xdr:cNvSpPr txBox="1"/>
      </xdr:nvSpPr>
      <xdr:spPr>
        <a:xfrm>
          <a:off x="1628775" y="461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215</xdr:row>
      <xdr:rowOff>0</xdr:rowOff>
    </xdr:from>
    <xdr:ext cx="184731" cy="264560"/>
    <xdr:sp macro="" textlink="">
      <xdr:nvSpPr>
        <xdr:cNvPr id="5860" name="TekstniOkvir 1"/>
        <xdr:cNvSpPr txBox="1"/>
      </xdr:nvSpPr>
      <xdr:spPr>
        <a:xfrm>
          <a:off x="5667375" y="521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215</xdr:row>
      <xdr:rowOff>0</xdr:rowOff>
    </xdr:from>
    <xdr:ext cx="184731" cy="264560"/>
    <xdr:sp macro="" textlink="">
      <xdr:nvSpPr>
        <xdr:cNvPr id="5861" name="TekstniOkvir 1"/>
        <xdr:cNvSpPr txBox="1"/>
      </xdr:nvSpPr>
      <xdr:spPr>
        <a:xfrm>
          <a:off x="5667375" y="521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215</xdr:row>
      <xdr:rowOff>0</xdr:rowOff>
    </xdr:from>
    <xdr:ext cx="184731" cy="264560"/>
    <xdr:sp macro="" textlink="">
      <xdr:nvSpPr>
        <xdr:cNvPr id="5862" name="TekstniOkvir 1"/>
        <xdr:cNvSpPr txBox="1"/>
      </xdr:nvSpPr>
      <xdr:spPr>
        <a:xfrm>
          <a:off x="5667375" y="521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215</xdr:row>
      <xdr:rowOff>0</xdr:rowOff>
    </xdr:from>
    <xdr:ext cx="184731" cy="264560"/>
    <xdr:sp macro="" textlink="">
      <xdr:nvSpPr>
        <xdr:cNvPr id="5863" name="TekstniOkvir 1"/>
        <xdr:cNvSpPr txBox="1"/>
      </xdr:nvSpPr>
      <xdr:spPr>
        <a:xfrm>
          <a:off x="5667375" y="521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315</xdr:row>
      <xdr:rowOff>0</xdr:rowOff>
    </xdr:from>
    <xdr:ext cx="184731" cy="264560"/>
    <xdr:sp macro="" textlink="">
      <xdr:nvSpPr>
        <xdr:cNvPr id="5864" name="TekstniOkvir 1"/>
        <xdr:cNvSpPr txBox="1"/>
      </xdr:nvSpPr>
      <xdr:spPr>
        <a:xfrm>
          <a:off x="1628775"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315</xdr:row>
      <xdr:rowOff>0</xdr:rowOff>
    </xdr:from>
    <xdr:ext cx="184731" cy="264560"/>
    <xdr:sp macro="" textlink="">
      <xdr:nvSpPr>
        <xdr:cNvPr id="5865" name="TekstniOkvir 1"/>
        <xdr:cNvSpPr txBox="1"/>
      </xdr:nvSpPr>
      <xdr:spPr>
        <a:xfrm>
          <a:off x="1628775"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315</xdr:row>
      <xdr:rowOff>0</xdr:rowOff>
    </xdr:from>
    <xdr:ext cx="184731" cy="264560"/>
    <xdr:sp macro="" textlink="">
      <xdr:nvSpPr>
        <xdr:cNvPr id="5866" name="TekstniOkvir 1"/>
        <xdr:cNvSpPr txBox="1"/>
      </xdr:nvSpPr>
      <xdr:spPr>
        <a:xfrm>
          <a:off x="1628775"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315</xdr:row>
      <xdr:rowOff>0</xdr:rowOff>
    </xdr:from>
    <xdr:ext cx="184731" cy="264560"/>
    <xdr:sp macro="" textlink="">
      <xdr:nvSpPr>
        <xdr:cNvPr id="5867" name="TekstniOkvir 1"/>
        <xdr:cNvSpPr txBox="1"/>
      </xdr:nvSpPr>
      <xdr:spPr>
        <a:xfrm>
          <a:off x="1628775"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315</xdr:row>
      <xdr:rowOff>0</xdr:rowOff>
    </xdr:from>
    <xdr:ext cx="184731" cy="264560"/>
    <xdr:sp macro="" textlink="">
      <xdr:nvSpPr>
        <xdr:cNvPr id="5868" name="TekstniOkvir 1"/>
        <xdr:cNvSpPr txBox="1"/>
      </xdr:nvSpPr>
      <xdr:spPr>
        <a:xfrm>
          <a:off x="1628775"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315</xdr:row>
      <xdr:rowOff>0</xdr:rowOff>
    </xdr:from>
    <xdr:ext cx="184731" cy="264560"/>
    <xdr:sp macro="" textlink="">
      <xdr:nvSpPr>
        <xdr:cNvPr id="5869" name="TekstniOkvir 1"/>
        <xdr:cNvSpPr txBox="1"/>
      </xdr:nvSpPr>
      <xdr:spPr>
        <a:xfrm>
          <a:off x="1628775"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315</xdr:row>
      <xdr:rowOff>0</xdr:rowOff>
    </xdr:from>
    <xdr:ext cx="184731" cy="264560"/>
    <xdr:sp macro="" textlink="">
      <xdr:nvSpPr>
        <xdr:cNvPr id="5870" name="TekstniOkvir 1"/>
        <xdr:cNvSpPr txBox="1"/>
      </xdr:nvSpPr>
      <xdr:spPr>
        <a:xfrm>
          <a:off x="1628775"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315</xdr:row>
      <xdr:rowOff>0</xdr:rowOff>
    </xdr:from>
    <xdr:ext cx="184731" cy="264560"/>
    <xdr:sp macro="" textlink="">
      <xdr:nvSpPr>
        <xdr:cNvPr id="5871" name="TekstniOkvir 1"/>
        <xdr:cNvSpPr txBox="1"/>
      </xdr:nvSpPr>
      <xdr:spPr>
        <a:xfrm>
          <a:off x="1628775"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315</xdr:row>
      <xdr:rowOff>0</xdr:rowOff>
    </xdr:from>
    <xdr:ext cx="184731" cy="264560"/>
    <xdr:sp macro="" textlink="">
      <xdr:nvSpPr>
        <xdr:cNvPr id="5872" name="TekstniOkvir 1"/>
        <xdr:cNvSpPr txBox="1"/>
      </xdr:nvSpPr>
      <xdr:spPr>
        <a:xfrm>
          <a:off x="1628775"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315</xdr:row>
      <xdr:rowOff>0</xdr:rowOff>
    </xdr:from>
    <xdr:ext cx="184731" cy="264560"/>
    <xdr:sp macro="" textlink="">
      <xdr:nvSpPr>
        <xdr:cNvPr id="5873" name="TekstniOkvir 1"/>
        <xdr:cNvSpPr txBox="1"/>
      </xdr:nvSpPr>
      <xdr:spPr>
        <a:xfrm>
          <a:off x="1628775"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281</xdr:row>
      <xdr:rowOff>0</xdr:rowOff>
    </xdr:from>
    <xdr:ext cx="184731" cy="264560"/>
    <xdr:sp macro="" textlink="">
      <xdr:nvSpPr>
        <xdr:cNvPr id="5874" name="TekstniOkvir 1"/>
        <xdr:cNvSpPr txBox="1"/>
      </xdr:nvSpPr>
      <xdr:spPr>
        <a:xfrm>
          <a:off x="1628775" y="686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281</xdr:row>
      <xdr:rowOff>0</xdr:rowOff>
    </xdr:from>
    <xdr:ext cx="184731" cy="264560"/>
    <xdr:sp macro="" textlink="">
      <xdr:nvSpPr>
        <xdr:cNvPr id="5875" name="TekstniOkvir 1"/>
        <xdr:cNvSpPr txBox="1"/>
      </xdr:nvSpPr>
      <xdr:spPr>
        <a:xfrm>
          <a:off x="1628775" y="686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281</xdr:row>
      <xdr:rowOff>0</xdr:rowOff>
    </xdr:from>
    <xdr:ext cx="184731" cy="264560"/>
    <xdr:sp macro="" textlink="">
      <xdr:nvSpPr>
        <xdr:cNvPr id="5876" name="TekstniOkvir 1"/>
        <xdr:cNvSpPr txBox="1"/>
      </xdr:nvSpPr>
      <xdr:spPr>
        <a:xfrm>
          <a:off x="1628775" y="686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281</xdr:row>
      <xdr:rowOff>0</xdr:rowOff>
    </xdr:from>
    <xdr:ext cx="184731" cy="264560"/>
    <xdr:sp macro="" textlink="">
      <xdr:nvSpPr>
        <xdr:cNvPr id="5877" name="TekstniOkvir 1"/>
        <xdr:cNvSpPr txBox="1"/>
      </xdr:nvSpPr>
      <xdr:spPr>
        <a:xfrm>
          <a:off x="1628775" y="6868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301</xdr:row>
      <xdr:rowOff>0</xdr:rowOff>
    </xdr:from>
    <xdr:ext cx="184731" cy="264560"/>
    <xdr:sp macro="" textlink="">
      <xdr:nvSpPr>
        <xdr:cNvPr id="5878" name="TekstniOkvir 1"/>
        <xdr:cNvSpPr txBox="1"/>
      </xdr:nvSpPr>
      <xdr:spPr>
        <a:xfrm>
          <a:off x="3676650" y="735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301</xdr:row>
      <xdr:rowOff>0</xdr:rowOff>
    </xdr:from>
    <xdr:ext cx="184731" cy="264560"/>
    <xdr:sp macro="" textlink="">
      <xdr:nvSpPr>
        <xdr:cNvPr id="5879" name="TekstniOkvir 1"/>
        <xdr:cNvSpPr txBox="1"/>
      </xdr:nvSpPr>
      <xdr:spPr>
        <a:xfrm>
          <a:off x="3676650" y="735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301</xdr:row>
      <xdr:rowOff>0</xdr:rowOff>
    </xdr:from>
    <xdr:ext cx="184731" cy="264560"/>
    <xdr:sp macro="" textlink="">
      <xdr:nvSpPr>
        <xdr:cNvPr id="5880" name="TekstniOkvir 1"/>
        <xdr:cNvSpPr txBox="1"/>
      </xdr:nvSpPr>
      <xdr:spPr>
        <a:xfrm>
          <a:off x="3676650" y="735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301</xdr:row>
      <xdr:rowOff>0</xdr:rowOff>
    </xdr:from>
    <xdr:ext cx="184731" cy="264560"/>
    <xdr:sp macro="" textlink="">
      <xdr:nvSpPr>
        <xdr:cNvPr id="5881" name="TekstniOkvir 1"/>
        <xdr:cNvSpPr txBox="1"/>
      </xdr:nvSpPr>
      <xdr:spPr>
        <a:xfrm>
          <a:off x="3676650" y="735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302</xdr:row>
      <xdr:rowOff>0</xdr:rowOff>
    </xdr:from>
    <xdr:ext cx="184731" cy="264560"/>
    <xdr:sp macro="" textlink="">
      <xdr:nvSpPr>
        <xdr:cNvPr id="5882" name="TekstniOkvir 1"/>
        <xdr:cNvSpPr txBox="1"/>
      </xdr:nvSpPr>
      <xdr:spPr>
        <a:xfrm>
          <a:off x="3676650" y="737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302</xdr:row>
      <xdr:rowOff>0</xdr:rowOff>
    </xdr:from>
    <xdr:ext cx="184731" cy="264560"/>
    <xdr:sp macro="" textlink="">
      <xdr:nvSpPr>
        <xdr:cNvPr id="5883" name="TekstniOkvir 1"/>
        <xdr:cNvSpPr txBox="1"/>
      </xdr:nvSpPr>
      <xdr:spPr>
        <a:xfrm>
          <a:off x="3676650" y="737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302</xdr:row>
      <xdr:rowOff>0</xdr:rowOff>
    </xdr:from>
    <xdr:ext cx="184731" cy="264560"/>
    <xdr:sp macro="" textlink="">
      <xdr:nvSpPr>
        <xdr:cNvPr id="5884" name="TekstniOkvir 1"/>
        <xdr:cNvSpPr txBox="1"/>
      </xdr:nvSpPr>
      <xdr:spPr>
        <a:xfrm>
          <a:off x="3676650" y="737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302</xdr:row>
      <xdr:rowOff>0</xdr:rowOff>
    </xdr:from>
    <xdr:ext cx="184731" cy="264560"/>
    <xdr:sp macro="" textlink="">
      <xdr:nvSpPr>
        <xdr:cNvPr id="5885" name="TekstniOkvir 1"/>
        <xdr:cNvSpPr txBox="1"/>
      </xdr:nvSpPr>
      <xdr:spPr>
        <a:xfrm>
          <a:off x="3676650" y="737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302</xdr:row>
      <xdr:rowOff>0</xdr:rowOff>
    </xdr:from>
    <xdr:ext cx="184731" cy="264560"/>
    <xdr:sp macro="" textlink="">
      <xdr:nvSpPr>
        <xdr:cNvPr id="5886" name="TekstniOkvir 1"/>
        <xdr:cNvSpPr txBox="1"/>
      </xdr:nvSpPr>
      <xdr:spPr>
        <a:xfrm>
          <a:off x="3676650" y="737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302</xdr:row>
      <xdr:rowOff>0</xdr:rowOff>
    </xdr:from>
    <xdr:ext cx="184731" cy="264560"/>
    <xdr:sp macro="" textlink="">
      <xdr:nvSpPr>
        <xdr:cNvPr id="5887" name="TekstniOkvir 1"/>
        <xdr:cNvSpPr txBox="1"/>
      </xdr:nvSpPr>
      <xdr:spPr>
        <a:xfrm>
          <a:off x="3676650" y="737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302</xdr:row>
      <xdr:rowOff>0</xdr:rowOff>
    </xdr:from>
    <xdr:ext cx="184731" cy="264560"/>
    <xdr:sp macro="" textlink="">
      <xdr:nvSpPr>
        <xdr:cNvPr id="5888" name="TekstniOkvir 1"/>
        <xdr:cNvSpPr txBox="1"/>
      </xdr:nvSpPr>
      <xdr:spPr>
        <a:xfrm>
          <a:off x="3676650" y="737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302</xdr:row>
      <xdr:rowOff>0</xdr:rowOff>
    </xdr:from>
    <xdr:ext cx="184731" cy="264560"/>
    <xdr:sp macro="" textlink="">
      <xdr:nvSpPr>
        <xdr:cNvPr id="5889" name="TekstniOkvir 1"/>
        <xdr:cNvSpPr txBox="1"/>
      </xdr:nvSpPr>
      <xdr:spPr>
        <a:xfrm>
          <a:off x="3676650" y="737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302</xdr:row>
      <xdr:rowOff>0</xdr:rowOff>
    </xdr:from>
    <xdr:ext cx="184731" cy="264560"/>
    <xdr:sp macro="" textlink="">
      <xdr:nvSpPr>
        <xdr:cNvPr id="5890" name="TekstniOkvir 1"/>
        <xdr:cNvSpPr txBox="1"/>
      </xdr:nvSpPr>
      <xdr:spPr>
        <a:xfrm>
          <a:off x="3676650" y="737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302</xdr:row>
      <xdr:rowOff>0</xdr:rowOff>
    </xdr:from>
    <xdr:ext cx="184731" cy="264560"/>
    <xdr:sp macro="" textlink="">
      <xdr:nvSpPr>
        <xdr:cNvPr id="5891" name="TekstniOkvir 1"/>
        <xdr:cNvSpPr txBox="1"/>
      </xdr:nvSpPr>
      <xdr:spPr>
        <a:xfrm>
          <a:off x="3676650" y="737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302</xdr:row>
      <xdr:rowOff>0</xdr:rowOff>
    </xdr:from>
    <xdr:ext cx="184731" cy="264560"/>
    <xdr:sp macro="" textlink="">
      <xdr:nvSpPr>
        <xdr:cNvPr id="5892" name="TekstniOkvir 1"/>
        <xdr:cNvSpPr txBox="1"/>
      </xdr:nvSpPr>
      <xdr:spPr>
        <a:xfrm>
          <a:off x="3676650" y="737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302</xdr:row>
      <xdr:rowOff>0</xdr:rowOff>
    </xdr:from>
    <xdr:ext cx="184731" cy="264560"/>
    <xdr:sp macro="" textlink="">
      <xdr:nvSpPr>
        <xdr:cNvPr id="5893" name="TekstniOkvir 1"/>
        <xdr:cNvSpPr txBox="1"/>
      </xdr:nvSpPr>
      <xdr:spPr>
        <a:xfrm>
          <a:off x="3676650" y="737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302</xdr:row>
      <xdr:rowOff>0</xdr:rowOff>
    </xdr:from>
    <xdr:ext cx="184731" cy="264560"/>
    <xdr:sp macro="" textlink="">
      <xdr:nvSpPr>
        <xdr:cNvPr id="5894" name="TekstniOkvir 1"/>
        <xdr:cNvSpPr txBox="1"/>
      </xdr:nvSpPr>
      <xdr:spPr>
        <a:xfrm>
          <a:off x="3676650" y="737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302</xdr:row>
      <xdr:rowOff>0</xdr:rowOff>
    </xdr:from>
    <xdr:ext cx="184731" cy="264560"/>
    <xdr:sp macro="" textlink="">
      <xdr:nvSpPr>
        <xdr:cNvPr id="5895" name="TekstniOkvir 1"/>
        <xdr:cNvSpPr txBox="1"/>
      </xdr:nvSpPr>
      <xdr:spPr>
        <a:xfrm>
          <a:off x="3676650" y="737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302</xdr:row>
      <xdr:rowOff>0</xdr:rowOff>
    </xdr:from>
    <xdr:ext cx="184731" cy="264560"/>
    <xdr:sp macro="" textlink="">
      <xdr:nvSpPr>
        <xdr:cNvPr id="5896" name="TekstniOkvir 1"/>
        <xdr:cNvSpPr txBox="1"/>
      </xdr:nvSpPr>
      <xdr:spPr>
        <a:xfrm>
          <a:off x="3676650" y="737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302</xdr:row>
      <xdr:rowOff>0</xdr:rowOff>
    </xdr:from>
    <xdr:ext cx="184731" cy="264560"/>
    <xdr:sp macro="" textlink="">
      <xdr:nvSpPr>
        <xdr:cNvPr id="5897" name="TekstniOkvir 1"/>
        <xdr:cNvSpPr txBox="1"/>
      </xdr:nvSpPr>
      <xdr:spPr>
        <a:xfrm>
          <a:off x="3676650" y="737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308</xdr:row>
      <xdr:rowOff>0</xdr:rowOff>
    </xdr:from>
    <xdr:ext cx="184731" cy="264560"/>
    <xdr:sp macro="" textlink="">
      <xdr:nvSpPr>
        <xdr:cNvPr id="5898" name="TekstniOkvir 1"/>
        <xdr:cNvSpPr txBox="1"/>
      </xdr:nvSpPr>
      <xdr:spPr>
        <a:xfrm>
          <a:off x="1628775" y="7529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308</xdr:row>
      <xdr:rowOff>0</xdr:rowOff>
    </xdr:from>
    <xdr:ext cx="184731" cy="264560"/>
    <xdr:sp macro="" textlink="">
      <xdr:nvSpPr>
        <xdr:cNvPr id="5899" name="TekstniOkvir 1"/>
        <xdr:cNvSpPr txBox="1"/>
      </xdr:nvSpPr>
      <xdr:spPr>
        <a:xfrm>
          <a:off x="1628775" y="7529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321</xdr:row>
      <xdr:rowOff>0</xdr:rowOff>
    </xdr:from>
    <xdr:ext cx="184731" cy="264560"/>
    <xdr:sp macro="" textlink="">
      <xdr:nvSpPr>
        <xdr:cNvPr id="2012" name="TekstniOkvir 1"/>
        <xdr:cNvSpPr txBox="1"/>
      </xdr:nvSpPr>
      <xdr:spPr>
        <a:xfrm>
          <a:off x="3676650"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321</xdr:row>
      <xdr:rowOff>0</xdr:rowOff>
    </xdr:from>
    <xdr:ext cx="184731" cy="264560"/>
    <xdr:sp macro="" textlink="">
      <xdr:nvSpPr>
        <xdr:cNvPr id="2013" name="TekstniOkvir 1"/>
        <xdr:cNvSpPr txBox="1"/>
      </xdr:nvSpPr>
      <xdr:spPr>
        <a:xfrm>
          <a:off x="3676650"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321</xdr:row>
      <xdr:rowOff>0</xdr:rowOff>
    </xdr:from>
    <xdr:ext cx="184731" cy="264560"/>
    <xdr:sp macro="" textlink="">
      <xdr:nvSpPr>
        <xdr:cNvPr id="2014" name="TekstniOkvir 1"/>
        <xdr:cNvSpPr txBox="1"/>
      </xdr:nvSpPr>
      <xdr:spPr>
        <a:xfrm>
          <a:off x="3676650"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321</xdr:row>
      <xdr:rowOff>0</xdr:rowOff>
    </xdr:from>
    <xdr:ext cx="184731" cy="264560"/>
    <xdr:sp macro="" textlink="">
      <xdr:nvSpPr>
        <xdr:cNvPr id="2015" name="TekstniOkvir 1"/>
        <xdr:cNvSpPr txBox="1"/>
      </xdr:nvSpPr>
      <xdr:spPr>
        <a:xfrm>
          <a:off x="3676650"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321</xdr:row>
      <xdr:rowOff>0</xdr:rowOff>
    </xdr:from>
    <xdr:ext cx="184731" cy="264560"/>
    <xdr:sp macro="" textlink="">
      <xdr:nvSpPr>
        <xdr:cNvPr id="2016" name="TekstniOkvir 1"/>
        <xdr:cNvSpPr txBox="1"/>
      </xdr:nvSpPr>
      <xdr:spPr>
        <a:xfrm>
          <a:off x="3676650"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321</xdr:row>
      <xdr:rowOff>0</xdr:rowOff>
    </xdr:from>
    <xdr:ext cx="184731" cy="264560"/>
    <xdr:sp macro="" textlink="">
      <xdr:nvSpPr>
        <xdr:cNvPr id="2017" name="TekstniOkvir 1"/>
        <xdr:cNvSpPr txBox="1"/>
      </xdr:nvSpPr>
      <xdr:spPr>
        <a:xfrm>
          <a:off x="3676650"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321</xdr:row>
      <xdr:rowOff>0</xdr:rowOff>
    </xdr:from>
    <xdr:ext cx="184731" cy="264560"/>
    <xdr:sp macro="" textlink="">
      <xdr:nvSpPr>
        <xdr:cNvPr id="2018" name="TekstniOkvir 1"/>
        <xdr:cNvSpPr txBox="1"/>
      </xdr:nvSpPr>
      <xdr:spPr>
        <a:xfrm>
          <a:off x="3676650"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321</xdr:row>
      <xdr:rowOff>0</xdr:rowOff>
    </xdr:from>
    <xdr:ext cx="184731" cy="264560"/>
    <xdr:sp macro="" textlink="">
      <xdr:nvSpPr>
        <xdr:cNvPr id="2019" name="TekstniOkvir 1"/>
        <xdr:cNvSpPr txBox="1"/>
      </xdr:nvSpPr>
      <xdr:spPr>
        <a:xfrm>
          <a:off x="3676650"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321</xdr:row>
      <xdr:rowOff>0</xdr:rowOff>
    </xdr:from>
    <xdr:ext cx="184731" cy="264560"/>
    <xdr:sp macro="" textlink="">
      <xdr:nvSpPr>
        <xdr:cNvPr id="2020" name="TekstniOkvir 1"/>
        <xdr:cNvSpPr txBox="1"/>
      </xdr:nvSpPr>
      <xdr:spPr>
        <a:xfrm>
          <a:off x="3676650"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321</xdr:row>
      <xdr:rowOff>0</xdr:rowOff>
    </xdr:from>
    <xdr:ext cx="184731" cy="264560"/>
    <xdr:sp macro="" textlink="">
      <xdr:nvSpPr>
        <xdr:cNvPr id="2021" name="TekstniOkvir 1"/>
        <xdr:cNvSpPr txBox="1"/>
      </xdr:nvSpPr>
      <xdr:spPr>
        <a:xfrm>
          <a:off x="3676650"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321</xdr:row>
      <xdr:rowOff>0</xdr:rowOff>
    </xdr:from>
    <xdr:ext cx="184731" cy="264560"/>
    <xdr:sp macro="" textlink="">
      <xdr:nvSpPr>
        <xdr:cNvPr id="2022" name="TekstniOkvir 1"/>
        <xdr:cNvSpPr txBox="1"/>
      </xdr:nvSpPr>
      <xdr:spPr>
        <a:xfrm>
          <a:off x="3676650"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321</xdr:row>
      <xdr:rowOff>0</xdr:rowOff>
    </xdr:from>
    <xdr:ext cx="184731" cy="264560"/>
    <xdr:sp macro="" textlink="">
      <xdr:nvSpPr>
        <xdr:cNvPr id="2023" name="TekstniOkvir 1"/>
        <xdr:cNvSpPr txBox="1"/>
      </xdr:nvSpPr>
      <xdr:spPr>
        <a:xfrm>
          <a:off x="3676650"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321</xdr:row>
      <xdr:rowOff>0</xdr:rowOff>
    </xdr:from>
    <xdr:ext cx="184731" cy="264560"/>
    <xdr:sp macro="" textlink="">
      <xdr:nvSpPr>
        <xdr:cNvPr id="2024" name="TekstniOkvir 1"/>
        <xdr:cNvSpPr txBox="1"/>
      </xdr:nvSpPr>
      <xdr:spPr>
        <a:xfrm>
          <a:off x="3676650"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321</xdr:row>
      <xdr:rowOff>0</xdr:rowOff>
    </xdr:from>
    <xdr:ext cx="184731" cy="264560"/>
    <xdr:sp macro="" textlink="">
      <xdr:nvSpPr>
        <xdr:cNvPr id="2025" name="TekstniOkvir 1"/>
        <xdr:cNvSpPr txBox="1"/>
      </xdr:nvSpPr>
      <xdr:spPr>
        <a:xfrm>
          <a:off x="3676650"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321</xdr:row>
      <xdr:rowOff>0</xdr:rowOff>
    </xdr:from>
    <xdr:ext cx="184731" cy="264560"/>
    <xdr:sp macro="" textlink="">
      <xdr:nvSpPr>
        <xdr:cNvPr id="2026" name="TekstniOkvir 1"/>
        <xdr:cNvSpPr txBox="1"/>
      </xdr:nvSpPr>
      <xdr:spPr>
        <a:xfrm>
          <a:off x="3676650"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321</xdr:row>
      <xdr:rowOff>0</xdr:rowOff>
    </xdr:from>
    <xdr:ext cx="184731" cy="264560"/>
    <xdr:sp macro="" textlink="">
      <xdr:nvSpPr>
        <xdr:cNvPr id="2027" name="TekstniOkvir 1"/>
        <xdr:cNvSpPr txBox="1"/>
      </xdr:nvSpPr>
      <xdr:spPr>
        <a:xfrm>
          <a:off x="3676650"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321</xdr:row>
      <xdr:rowOff>0</xdr:rowOff>
    </xdr:from>
    <xdr:ext cx="184731" cy="264560"/>
    <xdr:sp macro="" textlink="">
      <xdr:nvSpPr>
        <xdr:cNvPr id="2028" name="TekstniOkvir 1"/>
        <xdr:cNvSpPr txBox="1"/>
      </xdr:nvSpPr>
      <xdr:spPr>
        <a:xfrm>
          <a:off x="3676650"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321</xdr:row>
      <xdr:rowOff>0</xdr:rowOff>
    </xdr:from>
    <xdr:ext cx="184731" cy="264560"/>
    <xdr:sp macro="" textlink="">
      <xdr:nvSpPr>
        <xdr:cNvPr id="2029" name="TekstniOkvir 1"/>
        <xdr:cNvSpPr txBox="1"/>
      </xdr:nvSpPr>
      <xdr:spPr>
        <a:xfrm>
          <a:off x="3676650"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321</xdr:row>
      <xdr:rowOff>0</xdr:rowOff>
    </xdr:from>
    <xdr:ext cx="184731" cy="264560"/>
    <xdr:sp macro="" textlink="">
      <xdr:nvSpPr>
        <xdr:cNvPr id="2030" name="TekstniOkvir 1"/>
        <xdr:cNvSpPr txBox="1"/>
      </xdr:nvSpPr>
      <xdr:spPr>
        <a:xfrm>
          <a:off x="3676650"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321</xdr:row>
      <xdr:rowOff>0</xdr:rowOff>
    </xdr:from>
    <xdr:ext cx="184731" cy="264560"/>
    <xdr:sp macro="" textlink="">
      <xdr:nvSpPr>
        <xdr:cNvPr id="2031" name="TekstniOkvir 1"/>
        <xdr:cNvSpPr txBox="1"/>
      </xdr:nvSpPr>
      <xdr:spPr>
        <a:xfrm>
          <a:off x="3676650"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321</xdr:row>
      <xdr:rowOff>0</xdr:rowOff>
    </xdr:from>
    <xdr:ext cx="184731" cy="264560"/>
    <xdr:sp macro="" textlink="">
      <xdr:nvSpPr>
        <xdr:cNvPr id="2032" name="TekstniOkvir 1"/>
        <xdr:cNvSpPr txBox="1"/>
      </xdr:nvSpPr>
      <xdr:spPr>
        <a:xfrm>
          <a:off x="3676650"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321</xdr:row>
      <xdr:rowOff>0</xdr:rowOff>
    </xdr:from>
    <xdr:ext cx="184731" cy="264560"/>
    <xdr:sp macro="" textlink="">
      <xdr:nvSpPr>
        <xdr:cNvPr id="2033" name="TekstniOkvir 1"/>
        <xdr:cNvSpPr txBox="1"/>
      </xdr:nvSpPr>
      <xdr:spPr>
        <a:xfrm>
          <a:off x="3676650"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321</xdr:row>
      <xdr:rowOff>0</xdr:rowOff>
    </xdr:from>
    <xdr:ext cx="184731" cy="264560"/>
    <xdr:sp macro="" textlink="">
      <xdr:nvSpPr>
        <xdr:cNvPr id="2034" name="TekstniOkvir 1"/>
        <xdr:cNvSpPr txBox="1"/>
      </xdr:nvSpPr>
      <xdr:spPr>
        <a:xfrm>
          <a:off x="566737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321</xdr:row>
      <xdr:rowOff>0</xdr:rowOff>
    </xdr:from>
    <xdr:ext cx="184731" cy="264560"/>
    <xdr:sp macro="" textlink="">
      <xdr:nvSpPr>
        <xdr:cNvPr id="2035" name="TekstniOkvir 1"/>
        <xdr:cNvSpPr txBox="1"/>
      </xdr:nvSpPr>
      <xdr:spPr>
        <a:xfrm>
          <a:off x="566737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321</xdr:row>
      <xdr:rowOff>0</xdr:rowOff>
    </xdr:from>
    <xdr:ext cx="184731" cy="264560"/>
    <xdr:sp macro="" textlink="">
      <xdr:nvSpPr>
        <xdr:cNvPr id="2036" name="TekstniOkvir 1"/>
        <xdr:cNvSpPr txBox="1"/>
      </xdr:nvSpPr>
      <xdr:spPr>
        <a:xfrm>
          <a:off x="566737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321</xdr:row>
      <xdr:rowOff>0</xdr:rowOff>
    </xdr:from>
    <xdr:ext cx="184731" cy="264560"/>
    <xdr:sp macro="" textlink="">
      <xdr:nvSpPr>
        <xdr:cNvPr id="2037" name="TekstniOkvir 1"/>
        <xdr:cNvSpPr txBox="1"/>
      </xdr:nvSpPr>
      <xdr:spPr>
        <a:xfrm>
          <a:off x="566737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321</xdr:row>
      <xdr:rowOff>0</xdr:rowOff>
    </xdr:from>
    <xdr:ext cx="184731" cy="264560"/>
    <xdr:sp macro="" textlink="">
      <xdr:nvSpPr>
        <xdr:cNvPr id="2038" name="TekstniOkvir 1"/>
        <xdr:cNvSpPr txBox="1"/>
      </xdr:nvSpPr>
      <xdr:spPr>
        <a:xfrm>
          <a:off x="566737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321</xdr:row>
      <xdr:rowOff>0</xdr:rowOff>
    </xdr:from>
    <xdr:ext cx="184731" cy="264560"/>
    <xdr:sp macro="" textlink="">
      <xdr:nvSpPr>
        <xdr:cNvPr id="2039" name="TekstniOkvir 1"/>
        <xdr:cNvSpPr txBox="1"/>
      </xdr:nvSpPr>
      <xdr:spPr>
        <a:xfrm>
          <a:off x="566737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321</xdr:row>
      <xdr:rowOff>0</xdr:rowOff>
    </xdr:from>
    <xdr:ext cx="184731" cy="264560"/>
    <xdr:sp macro="" textlink="">
      <xdr:nvSpPr>
        <xdr:cNvPr id="2040" name="TekstniOkvir 1"/>
        <xdr:cNvSpPr txBox="1"/>
      </xdr:nvSpPr>
      <xdr:spPr>
        <a:xfrm>
          <a:off x="566737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321</xdr:row>
      <xdr:rowOff>0</xdr:rowOff>
    </xdr:from>
    <xdr:ext cx="184731" cy="264560"/>
    <xdr:sp macro="" textlink="">
      <xdr:nvSpPr>
        <xdr:cNvPr id="2041" name="TekstniOkvir 1"/>
        <xdr:cNvSpPr txBox="1"/>
      </xdr:nvSpPr>
      <xdr:spPr>
        <a:xfrm>
          <a:off x="566737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321</xdr:row>
      <xdr:rowOff>0</xdr:rowOff>
    </xdr:from>
    <xdr:ext cx="184731" cy="264560"/>
    <xdr:sp macro="" textlink="">
      <xdr:nvSpPr>
        <xdr:cNvPr id="2042" name="TekstniOkvir 1"/>
        <xdr:cNvSpPr txBox="1"/>
      </xdr:nvSpPr>
      <xdr:spPr>
        <a:xfrm>
          <a:off x="566737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321</xdr:row>
      <xdr:rowOff>0</xdr:rowOff>
    </xdr:from>
    <xdr:ext cx="184731" cy="264560"/>
    <xdr:sp macro="" textlink="">
      <xdr:nvSpPr>
        <xdr:cNvPr id="2043" name="TekstniOkvir 1"/>
        <xdr:cNvSpPr txBox="1"/>
      </xdr:nvSpPr>
      <xdr:spPr>
        <a:xfrm>
          <a:off x="566737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321</xdr:row>
      <xdr:rowOff>0</xdr:rowOff>
    </xdr:from>
    <xdr:ext cx="184731" cy="264560"/>
    <xdr:sp macro="" textlink="">
      <xdr:nvSpPr>
        <xdr:cNvPr id="2044" name="TekstniOkvir 1"/>
        <xdr:cNvSpPr txBox="1"/>
      </xdr:nvSpPr>
      <xdr:spPr>
        <a:xfrm>
          <a:off x="566737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321</xdr:row>
      <xdr:rowOff>0</xdr:rowOff>
    </xdr:from>
    <xdr:ext cx="184731" cy="264560"/>
    <xdr:sp macro="" textlink="">
      <xdr:nvSpPr>
        <xdr:cNvPr id="2045" name="TekstniOkvir 1"/>
        <xdr:cNvSpPr txBox="1"/>
      </xdr:nvSpPr>
      <xdr:spPr>
        <a:xfrm>
          <a:off x="566737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321</xdr:row>
      <xdr:rowOff>0</xdr:rowOff>
    </xdr:from>
    <xdr:ext cx="184731" cy="264560"/>
    <xdr:sp macro="" textlink="">
      <xdr:nvSpPr>
        <xdr:cNvPr id="2046" name="TekstniOkvir 1"/>
        <xdr:cNvSpPr txBox="1"/>
      </xdr:nvSpPr>
      <xdr:spPr>
        <a:xfrm>
          <a:off x="566737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321</xdr:row>
      <xdr:rowOff>0</xdr:rowOff>
    </xdr:from>
    <xdr:ext cx="184731" cy="264560"/>
    <xdr:sp macro="" textlink="">
      <xdr:nvSpPr>
        <xdr:cNvPr id="2047" name="TekstniOkvir 1"/>
        <xdr:cNvSpPr txBox="1"/>
      </xdr:nvSpPr>
      <xdr:spPr>
        <a:xfrm>
          <a:off x="566737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321</xdr:row>
      <xdr:rowOff>0</xdr:rowOff>
    </xdr:from>
    <xdr:ext cx="184731" cy="264560"/>
    <xdr:sp macro="" textlink="">
      <xdr:nvSpPr>
        <xdr:cNvPr id="2048" name="TekstniOkvir 1"/>
        <xdr:cNvSpPr txBox="1"/>
      </xdr:nvSpPr>
      <xdr:spPr>
        <a:xfrm>
          <a:off x="566737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321</xdr:row>
      <xdr:rowOff>0</xdr:rowOff>
    </xdr:from>
    <xdr:ext cx="184731" cy="264560"/>
    <xdr:sp macro="" textlink="">
      <xdr:nvSpPr>
        <xdr:cNvPr id="2049" name="TekstniOkvir 1"/>
        <xdr:cNvSpPr txBox="1"/>
      </xdr:nvSpPr>
      <xdr:spPr>
        <a:xfrm>
          <a:off x="566737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321</xdr:row>
      <xdr:rowOff>0</xdr:rowOff>
    </xdr:from>
    <xdr:ext cx="184731" cy="264560"/>
    <xdr:sp macro="" textlink="">
      <xdr:nvSpPr>
        <xdr:cNvPr id="2050" name="TekstniOkvir 1"/>
        <xdr:cNvSpPr txBox="1"/>
      </xdr:nvSpPr>
      <xdr:spPr>
        <a:xfrm>
          <a:off x="566737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321</xdr:row>
      <xdr:rowOff>0</xdr:rowOff>
    </xdr:from>
    <xdr:ext cx="184731" cy="264560"/>
    <xdr:sp macro="" textlink="">
      <xdr:nvSpPr>
        <xdr:cNvPr id="2051" name="TekstniOkvir 1"/>
        <xdr:cNvSpPr txBox="1"/>
      </xdr:nvSpPr>
      <xdr:spPr>
        <a:xfrm>
          <a:off x="566737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321</xdr:row>
      <xdr:rowOff>0</xdr:rowOff>
    </xdr:from>
    <xdr:ext cx="184731" cy="264560"/>
    <xdr:sp macro="" textlink="">
      <xdr:nvSpPr>
        <xdr:cNvPr id="2052" name="TekstniOkvir 1"/>
        <xdr:cNvSpPr txBox="1"/>
      </xdr:nvSpPr>
      <xdr:spPr>
        <a:xfrm>
          <a:off x="566737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321</xdr:row>
      <xdr:rowOff>0</xdr:rowOff>
    </xdr:from>
    <xdr:ext cx="184731" cy="264560"/>
    <xdr:sp macro="" textlink="">
      <xdr:nvSpPr>
        <xdr:cNvPr id="2053" name="TekstniOkvir 1"/>
        <xdr:cNvSpPr txBox="1"/>
      </xdr:nvSpPr>
      <xdr:spPr>
        <a:xfrm>
          <a:off x="566737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321</xdr:row>
      <xdr:rowOff>0</xdr:rowOff>
    </xdr:from>
    <xdr:ext cx="184731" cy="264560"/>
    <xdr:sp macro="" textlink="">
      <xdr:nvSpPr>
        <xdr:cNvPr id="2054" name="TekstniOkvir 1"/>
        <xdr:cNvSpPr txBox="1"/>
      </xdr:nvSpPr>
      <xdr:spPr>
        <a:xfrm>
          <a:off x="566737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321</xdr:row>
      <xdr:rowOff>0</xdr:rowOff>
    </xdr:from>
    <xdr:ext cx="184731" cy="264560"/>
    <xdr:sp macro="" textlink="">
      <xdr:nvSpPr>
        <xdr:cNvPr id="2055" name="TekstniOkvir 1"/>
        <xdr:cNvSpPr txBox="1"/>
      </xdr:nvSpPr>
      <xdr:spPr>
        <a:xfrm>
          <a:off x="5667375" y="148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323</xdr:row>
      <xdr:rowOff>0</xdr:rowOff>
    </xdr:from>
    <xdr:ext cx="184731" cy="264560"/>
    <xdr:sp macro="" textlink="">
      <xdr:nvSpPr>
        <xdr:cNvPr id="2100" name="TekstniOkvir 1"/>
        <xdr:cNvSpPr txBox="1"/>
      </xdr:nvSpPr>
      <xdr:spPr>
        <a:xfrm>
          <a:off x="3676650"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323</xdr:row>
      <xdr:rowOff>0</xdr:rowOff>
    </xdr:from>
    <xdr:ext cx="184731" cy="264560"/>
    <xdr:sp macro="" textlink="">
      <xdr:nvSpPr>
        <xdr:cNvPr id="2101" name="TekstniOkvir 1"/>
        <xdr:cNvSpPr txBox="1"/>
      </xdr:nvSpPr>
      <xdr:spPr>
        <a:xfrm>
          <a:off x="3676650"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323</xdr:row>
      <xdr:rowOff>0</xdr:rowOff>
    </xdr:from>
    <xdr:ext cx="184731" cy="264560"/>
    <xdr:sp macro="" textlink="">
      <xdr:nvSpPr>
        <xdr:cNvPr id="2102" name="TekstniOkvir 1"/>
        <xdr:cNvSpPr txBox="1"/>
      </xdr:nvSpPr>
      <xdr:spPr>
        <a:xfrm>
          <a:off x="3676650"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323</xdr:row>
      <xdr:rowOff>0</xdr:rowOff>
    </xdr:from>
    <xdr:ext cx="184731" cy="264560"/>
    <xdr:sp macro="" textlink="">
      <xdr:nvSpPr>
        <xdr:cNvPr id="2103" name="TekstniOkvir 1"/>
        <xdr:cNvSpPr txBox="1"/>
      </xdr:nvSpPr>
      <xdr:spPr>
        <a:xfrm>
          <a:off x="3676650"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323</xdr:row>
      <xdr:rowOff>0</xdr:rowOff>
    </xdr:from>
    <xdr:ext cx="184731" cy="264560"/>
    <xdr:sp macro="" textlink="">
      <xdr:nvSpPr>
        <xdr:cNvPr id="2104" name="TekstniOkvir 1"/>
        <xdr:cNvSpPr txBox="1"/>
      </xdr:nvSpPr>
      <xdr:spPr>
        <a:xfrm>
          <a:off x="3676650"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323</xdr:row>
      <xdr:rowOff>0</xdr:rowOff>
    </xdr:from>
    <xdr:ext cx="184731" cy="264560"/>
    <xdr:sp macro="" textlink="">
      <xdr:nvSpPr>
        <xdr:cNvPr id="2105" name="TekstniOkvir 1"/>
        <xdr:cNvSpPr txBox="1"/>
      </xdr:nvSpPr>
      <xdr:spPr>
        <a:xfrm>
          <a:off x="3676650"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323</xdr:row>
      <xdr:rowOff>0</xdr:rowOff>
    </xdr:from>
    <xdr:ext cx="184731" cy="264560"/>
    <xdr:sp macro="" textlink="">
      <xdr:nvSpPr>
        <xdr:cNvPr id="2106" name="TekstniOkvir 1"/>
        <xdr:cNvSpPr txBox="1"/>
      </xdr:nvSpPr>
      <xdr:spPr>
        <a:xfrm>
          <a:off x="3676650"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323</xdr:row>
      <xdr:rowOff>0</xdr:rowOff>
    </xdr:from>
    <xdr:ext cx="184731" cy="264560"/>
    <xdr:sp macro="" textlink="">
      <xdr:nvSpPr>
        <xdr:cNvPr id="2107" name="TekstniOkvir 1"/>
        <xdr:cNvSpPr txBox="1"/>
      </xdr:nvSpPr>
      <xdr:spPr>
        <a:xfrm>
          <a:off x="3676650"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323</xdr:row>
      <xdr:rowOff>0</xdr:rowOff>
    </xdr:from>
    <xdr:ext cx="184731" cy="264560"/>
    <xdr:sp macro="" textlink="">
      <xdr:nvSpPr>
        <xdr:cNvPr id="2108" name="TekstniOkvir 1"/>
        <xdr:cNvSpPr txBox="1"/>
      </xdr:nvSpPr>
      <xdr:spPr>
        <a:xfrm>
          <a:off x="3676650"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323</xdr:row>
      <xdr:rowOff>0</xdr:rowOff>
    </xdr:from>
    <xdr:ext cx="184731" cy="264560"/>
    <xdr:sp macro="" textlink="">
      <xdr:nvSpPr>
        <xdr:cNvPr id="2109" name="TekstniOkvir 1"/>
        <xdr:cNvSpPr txBox="1"/>
      </xdr:nvSpPr>
      <xdr:spPr>
        <a:xfrm>
          <a:off x="3676650"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323</xdr:row>
      <xdr:rowOff>0</xdr:rowOff>
    </xdr:from>
    <xdr:ext cx="184731" cy="264560"/>
    <xdr:sp macro="" textlink="">
      <xdr:nvSpPr>
        <xdr:cNvPr id="2110" name="TekstniOkvir 1"/>
        <xdr:cNvSpPr txBox="1"/>
      </xdr:nvSpPr>
      <xdr:spPr>
        <a:xfrm>
          <a:off x="3676650"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323</xdr:row>
      <xdr:rowOff>0</xdr:rowOff>
    </xdr:from>
    <xdr:ext cx="184731" cy="264560"/>
    <xdr:sp macro="" textlink="">
      <xdr:nvSpPr>
        <xdr:cNvPr id="2111" name="TekstniOkvir 1"/>
        <xdr:cNvSpPr txBox="1"/>
      </xdr:nvSpPr>
      <xdr:spPr>
        <a:xfrm>
          <a:off x="3676650"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323</xdr:row>
      <xdr:rowOff>0</xdr:rowOff>
    </xdr:from>
    <xdr:ext cx="184731" cy="264560"/>
    <xdr:sp macro="" textlink="">
      <xdr:nvSpPr>
        <xdr:cNvPr id="2112" name="TekstniOkvir 1"/>
        <xdr:cNvSpPr txBox="1"/>
      </xdr:nvSpPr>
      <xdr:spPr>
        <a:xfrm>
          <a:off x="3676650"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323</xdr:row>
      <xdr:rowOff>0</xdr:rowOff>
    </xdr:from>
    <xdr:ext cx="184731" cy="264560"/>
    <xdr:sp macro="" textlink="">
      <xdr:nvSpPr>
        <xdr:cNvPr id="2113" name="TekstniOkvir 1"/>
        <xdr:cNvSpPr txBox="1"/>
      </xdr:nvSpPr>
      <xdr:spPr>
        <a:xfrm>
          <a:off x="3676650"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323</xdr:row>
      <xdr:rowOff>0</xdr:rowOff>
    </xdr:from>
    <xdr:ext cx="184731" cy="264560"/>
    <xdr:sp macro="" textlink="">
      <xdr:nvSpPr>
        <xdr:cNvPr id="2114" name="TekstniOkvir 1"/>
        <xdr:cNvSpPr txBox="1"/>
      </xdr:nvSpPr>
      <xdr:spPr>
        <a:xfrm>
          <a:off x="3676650"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323</xdr:row>
      <xdr:rowOff>0</xdr:rowOff>
    </xdr:from>
    <xdr:ext cx="184731" cy="264560"/>
    <xdr:sp macro="" textlink="">
      <xdr:nvSpPr>
        <xdr:cNvPr id="2115" name="TekstniOkvir 1"/>
        <xdr:cNvSpPr txBox="1"/>
      </xdr:nvSpPr>
      <xdr:spPr>
        <a:xfrm>
          <a:off x="3676650"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323</xdr:row>
      <xdr:rowOff>0</xdr:rowOff>
    </xdr:from>
    <xdr:ext cx="184731" cy="264560"/>
    <xdr:sp macro="" textlink="">
      <xdr:nvSpPr>
        <xdr:cNvPr id="2116" name="TekstniOkvir 1"/>
        <xdr:cNvSpPr txBox="1"/>
      </xdr:nvSpPr>
      <xdr:spPr>
        <a:xfrm>
          <a:off x="3676650"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323</xdr:row>
      <xdr:rowOff>0</xdr:rowOff>
    </xdr:from>
    <xdr:ext cx="184731" cy="264560"/>
    <xdr:sp macro="" textlink="">
      <xdr:nvSpPr>
        <xdr:cNvPr id="2117" name="TekstniOkvir 1"/>
        <xdr:cNvSpPr txBox="1"/>
      </xdr:nvSpPr>
      <xdr:spPr>
        <a:xfrm>
          <a:off x="3676650"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323</xdr:row>
      <xdr:rowOff>0</xdr:rowOff>
    </xdr:from>
    <xdr:ext cx="184731" cy="264560"/>
    <xdr:sp macro="" textlink="">
      <xdr:nvSpPr>
        <xdr:cNvPr id="2118" name="TekstniOkvir 1"/>
        <xdr:cNvSpPr txBox="1"/>
      </xdr:nvSpPr>
      <xdr:spPr>
        <a:xfrm>
          <a:off x="3676650"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323</xdr:row>
      <xdr:rowOff>0</xdr:rowOff>
    </xdr:from>
    <xdr:ext cx="184731" cy="264560"/>
    <xdr:sp macro="" textlink="">
      <xdr:nvSpPr>
        <xdr:cNvPr id="2119" name="TekstniOkvir 1"/>
        <xdr:cNvSpPr txBox="1"/>
      </xdr:nvSpPr>
      <xdr:spPr>
        <a:xfrm>
          <a:off x="3676650"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323</xdr:row>
      <xdr:rowOff>0</xdr:rowOff>
    </xdr:from>
    <xdr:ext cx="184731" cy="264560"/>
    <xdr:sp macro="" textlink="">
      <xdr:nvSpPr>
        <xdr:cNvPr id="2120" name="TekstniOkvir 1"/>
        <xdr:cNvSpPr txBox="1"/>
      </xdr:nvSpPr>
      <xdr:spPr>
        <a:xfrm>
          <a:off x="3676650"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323</xdr:row>
      <xdr:rowOff>0</xdr:rowOff>
    </xdr:from>
    <xdr:ext cx="184731" cy="264560"/>
    <xdr:sp macro="" textlink="">
      <xdr:nvSpPr>
        <xdr:cNvPr id="2121" name="TekstniOkvir 1"/>
        <xdr:cNvSpPr txBox="1"/>
      </xdr:nvSpPr>
      <xdr:spPr>
        <a:xfrm>
          <a:off x="3676650"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323</xdr:row>
      <xdr:rowOff>0</xdr:rowOff>
    </xdr:from>
    <xdr:ext cx="184731" cy="264560"/>
    <xdr:sp macro="" textlink="">
      <xdr:nvSpPr>
        <xdr:cNvPr id="2122" name="TekstniOkvir 1"/>
        <xdr:cNvSpPr txBox="1"/>
      </xdr:nvSpPr>
      <xdr:spPr>
        <a:xfrm>
          <a:off x="56673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323</xdr:row>
      <xdr:rowOff>0</xdr:rowOff>
    </xdr:from>
    <xdr:ext cx="184731" cy="264560"/>
    <xdr:sp macro="" textlink="">
      <xdr:nvSpPr>
        <xdr:cNvPr id="2123" name="TekstniOkvir 1"/>
        <xdr:cNvSpPr txBox="1"/>
      </xdr:nvSpPr>
      <xdr:spPr>
        <a:xfrm>
          <a:off x="56673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323</xdr:row>
      <xdr:rowOff>0</xdr:rowOff>
    </xdr:from>
    <xdr:ext cx="184731" cy="264560"/>
    <xdr:sp macro="" textlink="">
      <xdr:nvSpPr>
        <xdr:cNvPr id="2124" name="TekstniOkvir 1"/>
        <xdr:cNvSpPr txBox="1"/>
      </xdr:nvSpPr>
      <xdr:spPr>
        <a:xfrm>
          <a:off x="56673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323</xdr:row>
      <xdr:rowOff>0</xdr:rowOff>
    </xdr:from>
    <xdr:ext cx="184731" cy="264560"/>
    <xdr:sp macro="" textlink="">
      <xdr:nvSpPr>
        <xdr:cNvPr id="2125" name="TekstniOkvir 1"/>
        <xdr:cNvSpPr txBox="1"/>
      </xdr:nvSpPr>
      <xdr:spPr>
        <a:xfrm>
          <a:off x="56673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323</xdr:row>
      <xdr:rowOff>0</xdr:rowOff>
    </xdr:from>
    <xdr:ext cx="184731" cy="264560"/>
    <xdr:sp macro="" textlink="">
      <xdr:nvSpPr>
        <xdr:cNvPr id="2126" name="TekstniOkvir 1"/>
        <xdr:cNvSpPr txBox="1"/>
      </xdr:nvSpPr>
      <xdr:spPr>
        <a:xfrm>
          <a:off x="56673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323</xdr:row>
      <xdr:rowOff>0</xdr:rowOff>
    </xdr:from>
    <xdr:ext cx="184731" cy="264560"/>
    <xdr:sp macro="" textlink="">
      <xdr:nvSpPr>
        <xdr:cNvPr id="2127" name="TekstniOkvir 1"/>
        <xdr:cNvSpPr txBox="1"/>
      </xdr:nvSpPr>
      <xdr:spPr>
        <a:xfrm>
          <a:off x="56673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323</xdr:row>
      <xdr:rowOff>0</xdr:rowOff>
    </xdr:from>
    <xdr:ext cx="184731" cy="264560"/>
    <xdr:sp macro="" textlink="">
      <xdr:nvSpPr>
        <xdr:cNvPr id="2128" name="TekstniOkvir 1"/>
        <xdr:cNvSpPr txBox="1"/>
      </xdr:nvSpPr>
      <xdr:spPr>
        <a:xfrm>
          <a:off x="56673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323</xdr:row>
      <xdr:rowOff>0</xdr:rowOff>
    </xdr:from>
    <xdr:ext cx="184731" cy="264560"/>
    <xdr:sp macro="" textlink="">
      <xdr:nvSpPr>
        <xdr:cNvPr id="2129" name="TekstniOkvir 1"/>
        <xdr:cNvSpPr txBox="1"/>
      </xdr:nvSpPr>
      <xdr:spPr>
        <a:xfrm>
          <a:off x="56673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323</xdr:row>
      <xdr:rowOff>0</xdr:rowOff>
    </xdr:from>
    <xdr:ext cx="184731" cy="264560"/>
    <xdr:sp macro="" textlink="">
      <xdr:nvSpPr>
        <xdr:cNvPr id="2130" name="TekstniOkvir 1"/>
        <xdr:cNvSpPr txBox="1"/>
      </xdr:nvSpPr>
      <xdr:spPr>
        <a:xfrm>
          <a:off x="56673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323</xdr:row>
      <xdr:rowOff>0</xdr:rowOff>
    </xdr:from>
    <xdr:ext cx="184731" cy="264560"/>
    <xdr:sp macro="" textlink="">
      <xdr:nvSpPr>
        <xdr:cNvPr id="2131" name="TekstniOkvir 1"/>
        <xdr:cNvSpPr txBox="1"/>
      </xdr:nvSpPr>
      <xdr:spPr>
        <a:xfrm>
          <a:off x="56673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323</xdr:row>
      <xdr:rowOff>0</xdr:rowOff>
    </xdr:from>
    <xdr:ext cx="184731" cy="264560"/>
    <xdr:sp macro="" textlink="">
      <xdr:nvSpPr>
        <xdr:cNvPr id="2132" name="TekstniOkvir 1"/>
        <xdr:cNvSpPr txBox="1"/>
      </xdr:nvSpPr>
      <xdr:spPr>
        <a:xfrm>
          <a:off x="56673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323</xdr:row>
      <xdr:rowOff>0</xdr:rowOff>
    </xdr:from>
    <xdr:ext cx="184731" cy="264560"/>
    <xdr:sp macro="" textlink="">
      <xdr:nvSpPr>
        <xdr:cNvPr id="2133" name="TekstniOkvir 1"/>
        <xdr:cNvSpPr txBox="1"/>
      </xdr:nvSpPr>
      <xdr:spPr>
        <a:xfrm>
          <a:off x="56673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323</xdr:row>
      <xdr:rowOff>0</xdr:rowOff>
    </xdr:from>
    <xdr:ext cx="184731" cy="264560"/>
    <xdr:sp macro="" textlink="">
      <xdr:nvSpPr>
        <xdr:cNvPr id="2134" name="TekstniOkvir 1"/>
        <xdr:cNvSpPr txBox="1"/>
      </xdr:nvSpPr>
      <xdr:spPr>
        <a:xfrm>
          <a:off x="56673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323</xdr:row>
      <xdr:rowOff>0</xdr:rowOff>
    </xdr:from>
    <xdr:ext cx="184731" cy="264560"/>
    <xdr:sp macro="" textlink="">
      <xdr:nvSpPr>
        <xdr:cNvPr id="2135" name="TekstniOkvir 1"/>
        <xdr:cNvSpPr txBox="1"/>
      </xdr:nvSpPr>
      <xdr:spPr>
        <a:xfrm>
          <a:off x="56673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323</xdr:row>
      <xdr:rowOff>0</xdr:rowOff>
    </xdr:from>
    <xdr:ext cx="184731" cy="264560"/>
    <xdr:sp macro="" textlink="">
      <xdr:nvSpPr>
        <xdr:cNvPr id="2136" name="TekstniOkvir 1"/>
        <xdr:cNvSpPr txBox="1"/>
      </xdr:nvSpPr>
      <xdr:spPr>
        <a:xfrm>
          <a:off x="56673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323</xdr:row>
      <xdr:rowOff>0</xdr:rowOff>
    </xdr:from>
    <xdr:ext cx="184731" cy="264560"/>
    <xdr:sp macro="" textlink="">
      <xdr:nvSpPr>
        <xdr:cNvPr id="2137" name="TekstniOkvir 1"/>
        <xdr:cNvSpPr txBox="1"/>
      </xdr:nvSpPr>
      <xdr:spPr>
        <a:xfrm>
          <a:off x="56673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323</xdr:row>
      <xdr:rowOff>0</xdr:rowOff>
    </xdr:from>
    <xdr:ext cx="184731" cy="264560"/>
    <xdr:sp macro="" textlink="">
      <xdr:nvSpPr>
        <xdr:cNvPr id="2138" name="TekstniOkvir 1"/>
        <xdr:cNvSpPr txBox="1"/>
      </xdr:nvSpPr>
      <xdr:spPr>
        <a:xfrm>
          <a:off x="56673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323</xdr:row>
      <xdr:rowOff>0</xdr:rowOff>
    </xdr:from>
    <xdr:ext cx="184731" cy="264560"/>
    <xdr:sp macro="" textlink="">
      <xdr:nvSpPr>
        <xdr:cNvPr id="2139" name="TekstniOkvir 1"/>
        <xdr:cNvSpPr txBox="1"/>
      </xdr:nvSpPr>
      <xdr:spPr>
        <a:xfrm>
          <a:off x="56673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323</xdr:row>
      <xdr:rowOff>0</xdr:rowOff>
    </xdr:from>
    <xdr:ext cx="184731" cy="264560"/>
    <xdr:sp macro="" textlink="">
      <xdr:nvSpPr>
        <xdr:cNvPr id="2140" name="TekstniOkvir 1"/>
        <xdr:cNvSpPr txBox="1"/>
      </xdr:nvSpPr>
      <xdr:spPr>
        <a:xfrm>
          <a:off x="56673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323</xdr:row>
      <xdr:rowOff>0</xdr:rowOff>
    </xdr:from>
    <xdr:ext cx="184731" cy="264560"/>
    <xdr:sp macro="" textlink="">
      <xdr:nvSpPr>
        <xdr:cNvPr id="2141" name="TekstniOkvir 1"/>
        <xdr:cNvSpPr txBox="1"/>
      </xdr:nvSpPr>
      <xdr:spPr>
        <a:xfrm>
          <a:off x="56673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323</xdr:row>
      <xdr:rowOff>0</xdr:rowOff>
    </xdr:from>
    <xdr:ext cx="184731" cy="264560"/>
    <xdr:sp macro="" textlink="">
      <xdr:nvSpPr>
        <xdr:cNvPr id="2142" name="TekstniOkvir 1"/>
        <xdr:cNvSpPr txBox="1"/>
      </xdr:nvSpPr>
      <xdr:spPr>
        <a:xfrm>
          <a:off x="56673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323</xdr:row>
      <xdr:rowOff>0</xdr:rowOff>
    </xdr:from>
    <xdr:ext cx="184731" cy="264560"/>
    <xdr:sp macro="" textlink="">
      <xdr:nvSpPr>
        <xdr:cNvPr id="2143" name="TekstniOkvir 1"/>
        <xdr:cNvSpPr txBox="1"/>
      </xdr:nvSpPr>
      <xdr:spPr>
        <a:xfrm>
          <a:off x="5667375" y="2087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325</xdr:row>
      <xdr:rowOff>0</xdr:rowOff>
    </xdr:from>
    <xdr:ext cx="184731" cy="264560"/>
    <xdr:sp macro="" textlink="">
      <xdr:nvSpPr>
        <xdr:cNvPr id="2188" name="TekstniOkvir 1"/>
        <xdr:cNvSpPr txBox="1"/>
      </xdr:nvSpPr>
      <xdr:spPr>
        <a:xfrm>
          <a:off x="3676650"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325</xdr:row>
      <xdr:rowOff>0</xdr:rowOff>
    </xdr:from>
    <xdr:ext cx="184731" cy="264560"/>
    <xdr:sp macro="" textlink="">
      <xdr:nvSpPr>
        <xdr:cNvPr id="2189" name="TekstniOkvir 1"/>
        <xdr:cNvSpPr txBox="1"/>
      </xdr:nvSpPr>
      <xdr:spPr>
        <a:xfrm>
          <a:off x="3676650"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325</xdr:row>
      <xdr:rowOff>0</xdr:rowOff>
    </xdr:from>
    <xdr:ext cx="184731" cy="264560"/>
    <xdr:sp macro="" textlink="">
      <xdr:nvSpPr>
        <xdr:cNvPr id="2190" name="TekstniOkvir 1"/>
        <xdr:cNvSpPr txBox="1"/>
      </xdr:nvSpPr>
      <xdr:spPr>
        <a:xfrm>
          <a:off x="3676650"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325</xdr:row>
      <xdr:rowOff>0</xdr:rowOff>
    </xdr:from>
    <xdr:ext cx="184731" cy="264560"/>
    <xdr:sp macro="" textlink="">
      <xdr:nvSpPr>
        <xdr:cNvPr id="2191" name="TekstniOkvir 1"/>
        <xdr:cNvSpPr txBox="1"/>
      </xdr:nvSpPr>
      <xdr:spPr>
        <a:xfrm>
          <a:off x="3676650"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325</xdr:row>
      <xdr:rowOff>0</xdr:rowOff>
    </xdr:from>
    <xdr:ext cx="184731" cy="264560"/>
    <xdr:sp macro="" textlink="">
      <xdr:nvSpPr>
        <xdr:cNvPr id="2192" name="TekstniOkvir 1"/>
        <xdr:cNvSpPr txBox="1"/>
      </xdr:nvSpPr>
      <xdr:spPr>
        <a:xfrm>
          <a:off x="3676650"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325</xdr:row>
      <xdr:rowOff>0</xdr:rowOff>
    </xdr:from>
    <xdr:ext cx="184731" cy="264560"/>
    <xdr:sp macro="" textlink="">
      <xdr:nvSpPr>
        <xdr:cNvPr id="2193" name="TekstniOkvir 1"/>
        <xdr:cNvSpPr txBox="1"/>
      </xdr:nvSpPr>
      <xdr:spPr>
        <a:xfrm>
          <a:off x="3676650"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325</xdr:row>
      <xdr:rowOff>0</xdr:rowOff>
    </xdr:from>
    <xdr:ext cx="184731" cy="264560"/>
    <xdr:sp macro="" textlink="">
      <xdr:nvSpPr>
        <xdr:cNvPr id="2194" name="TekstniOkvir 1"/>
        <xdr:cNvSpPr txBox="1"/>
      </xdr:nvSpPr>
      <xdr:spPr>
        <a:xfrm>
          <a:off x="3676650"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325</xdr:row>
      <xdr:rowOff>0</xdr:rowOff>
    </xdr:from>
    <xdr:ext cx="184731" cy="264560"/>
    <xdr:sp macro="" textlink="">
      <xdr:nvSpPr>
        <xdr:cNvPr id="2195" name="TekstniOkvir 1"/>
        <xdr:cNvSpPr txBox="1"/>
      </xdr:nvSpPr>
      <xdr:spPr>
        <a:xfrm>
          <a:off x="3676650"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325</xdr:row>
      <xdr:rowOff>0</xdr:rowOff>
    </xdr:from>
    <xdr:ext cx="184731" cy="264560"/>
    <xdr:sp macro="" textlink="">
      <xdr:nvSpPr>
        <xdr:cNvPr id="2196" name="TekstniOkvir 1"/>
        <xdr:cNvSpPr txBox="1"/>
      </xdr:nvSpPr>
      <xdr:spPr>
        <a:xfrm>
          <a:off x="3676650"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325</xdr:row>
      <xdr:rowOff>0</xdr:rowOff>
    </xdr:from>
    <xdr:ext cx="184731" cy="264560"/>
    <xdr:sp macro="" textlink="">
      <xdr:nvSpPr>
        <xdr:cNvPr id="2197" name="TekstniOkvir 1"/>
        <xdr:cNvSpPr txBox="1"/>
      </xdr:nvSpPr>
      <xdr:spPr>
        <a:xfrm>
          <a:off x="3676650"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325</xdr:row>
      <xdr:rowOff>0</xdr:rowOff>
    </xdr:from>
    <xdr:ext cx="184731" cy="264560"/>
    <xdr:sp macro="" textlink="">
      <xdr:nvSpPr>
        <xdr:cNvPr id="2198" name="TekstniOkvir 1"/>
        <xdr:cNvSpPr txBox="1"/>
      </xdr:nvSpPr>
      <xdr:spPr>
        <a:xfrm>
          <a:off x="3676650"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325</xdr:row>
      <xdr:rowOff>0</xdr:rowOff>
    </xdr:from>
    <xdr:ext cx="184731" cy="264560"/>
    <xdr:sp macro="" textlink="">
      <xdr:nvSpPr>
        <xdr:cNvPr id="2199" name="TekstniOkvir 1"/>
        <xdr:cNvSpPr txBox="1"/>
      </xdr:nvSpPr>
      <xdr:spPr>
        <a:xfrm>
          <a:off x="3676650"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325</xdr:row>
      <xdr:rowOff>0</xdr:rowOff>
    </xdr:from>
    <xdr:ext cx="184731" cy="264560"/>
    <xdr:sp macro="" textlink="">
      <xdr:nvSpPr>
        <xdr:cNvPr id="2200" name="TekstniOkvir 1"/>
        <xdr:cNvSpPr txBox="1"/>
      </xdr:nvSpPr>
      <xdr:spPr>
        <a:xfrm>
          <a:off x="3676650"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325</xdr:row>
      <xdr:rowOff>0</xdr:rowOff>
    </xdr:from>
    <xdr:ext cx="184731" cy="264560"/>
    <xdr:sp macro="" textlink="">
      <xdr:nvSpPr>
        <xdr:cNvPr id="2201" name="TekstniOkvir 1"/>
        <xdr:cNvSpPr txBox="1"/>
      </xdr:nvSpPr>
      <xdr:spPr>
        <a:xfrm>
          <a:off x="3676650"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325</xdr:row>
      <xdr:rowOff>0</xdr:rowOff>
    </xdr:from>
    <xdr:ext cx="184731" cy="264560"/>
    <xdr:sp macro="" textlink="">
      <xdr:nvSpPr>
        <xdr:cNvPr id="2202" name="TekstniOkvir 1"/>
        <xdr:cNvSpPr txBox="1"/>
      </xdr:nvSpPr>
      <xdr:spPr>
        <a:xfrm>
          <a:off x="3676650"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325</xdr:row>
      <xdr:rowOff>0</xdr:rowOff>
    </xdr:from>
    <xdr:ext cx="184731" cy="264560"/>
    <xdr:sp macro="" textlink="">
      <xdr:nvSpPr>
        <xdr:cNvPr id="2203" name="TekstniOkvir 1"/>
        <xdr:cNvSpPr txBox="1"/>
      </xdr:nvSpPr>
      <xdr:spPr>
        <a:xfrm>
          <a:off x="3676650"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325</xdr:row>
      <xdr:rowOff>0</xdr:rowOff>
    </xdr:from>
    <xdr:ext cx="184731" cy="264560"/>
    <xdr:sp macro="" textlink="">
      <xdr:nvSpPr>
        <xdr:cNvPr id="2204" name="TekstniOkvir 1"/>
        <xdr:cNvSpPr txBox="1"/>
      </xdr:nvSpPr>
      <xdr:spPr>
        <a:xfrm>
          <a:off x="3676650"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325</xdr:row>
      <xdr:rowOff>0</xdr:rowOff>
    </xdr:from>
    <xdr:ext cx="184731" cy="264560"/>
    <xdr:sp macro="" textlink="">
      <xdr:nvSpPr>
        <xdr:cNvPr id="2205" name="TekstniOkvir 1"/>
        <xdr:cNvSpPr txBox="1"/>
      </xdr:nvSpPr>
      <xdr:spPr>
        <a:xfrm>
          <a:off x="3676650"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325</xdr:row>
      <xdr:rowOff>0</xdr:rowOff>
    </xdr:from>
    <xdr:ext cx="184731" cy="264560"/>
    <xdr:sp macro="" textlink="">
      <xdr:nvSpPr>
        <xdr:cNvPr id="2206" name="TekstniOkvir 1"/>
        <xdr:cNvSpPr txBox="1"/>
      </xdr:nvSpPr>
      <xdr:spPr>
        <a:xfrm>
          <a:off x="3676650"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325</xdr:row>
      <xdr:rowOff>0</xdr:rowOff>
    </xdr:from>
    <xdr:ext cx="184731" cy="264560"/>
    <xdr:sp macro="" textlink="">
      <xdr:nvSpPr>
        <xdr:cNvPr id="2207" name="TekstniOkvir 1"/>
        <xdr:cNvSpPr txBox="1"/>
      </xdr:nvSpPr>
      <xdr:spPr>
        <a:xfrm>
          <a:off x="3676650"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325</xdr:row>
      <xdr:rowOff>0</xdr:rowOff>
    </xdr:from>
    <xdr:ext cx="184731" cy="264560"/>
    <xdr:sp macro="" textlink="">
      <xdr:nvSpPr>
        <xdr:cNvPr id="2208" name="TekstniOkvir 1"/>
        <xdr:cNvSpPr txBox="1"/>
      </xdr:nvSpPr>
      <xdr:spPr>
        <a:xfrm>
          <a:off x="3676650"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325</xdr:row>
      <xdr:rowOff>0</xdr:rowOff>
    </xdr:from>
    <xdr:ext cx="184731" cy="264560"/>
    <xdr:sp macro="" textlink="">
      <xdr:nvSpPr>
        <xdr:cNvPr id="2209" name="TekstniOkvir 1"/>
        <xdr:cNvSpPr txBox="1"/>
      </xdr:nvSpPr>
      <xdr:spPr>
        <a:xfrm>
          <a:off x="3676650"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325</xdr:row>
      <xdr:rowOff>0</xdr:rowOff>
    </xdr:from>
    <xdr:ext cx="184731" cy="264560"/>
    <xdr:sp macro="" textlink="">
      <xdr:nvSpPr>
        <xdr:cNvPr id="2210" name="TekstniOkvir 1"/>
        <xdr:cNvSpPr txBox="1"/>
      </xdr:nvSpPr>
      <xdr:spPr>
        <a:xfrm>
          <a:off x="5667375"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325</xdr:row>
      <xdr:rowOff>0</xdr:rowOff>
    </xdr:from>
    <xdr:ext cx="184731" cy="264560"/>
    <xdr:sp macro="" textlink="">
      <xdr:nvSpPr>
        <xdr:cNvPr id="2211" name="TekstniOkvir 1"/>
        <xdr:cNvSpPr txBox="1"/>
      </xdr:nvSpPr>
      <xdr:spPr>
        <a:xfrm>
          <a:off x="5667375"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325</xdr:row>
      <xdr:rowOff>0</xdr:rowOff>
    </xdr:from>
    <xdr:ext cx="184731" cy="264560"/>
    <xdr:sp macro="" textlink="">
      <xdr:nvSpPr>
        <xdr:cNvPr id="2212" name="TekstniOkvir 1"/>
        <xdr:cNvSpPr txBox="1"/>
      </xdr:nvSpPr>
      <xdr:spPr>
        <a:xfrm>
          <a:off x="5667375"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325</xdr:row>
      <xdr:rowOff>0</xdr:rowOff>
    </xdr:from>
    <xdr:ext cx="184731" cy="264560"/>
    <xdr:sp macro="" textlink="">
      <xdr:nvSpPr>
        <xdr:cNvPr id="2213" name="TekstniOkvir 1"/>
        <xdr:cNvSpPr txBox="1"/>
      </xdr:nvSpPr>
      <xdr:spPr>
        <a:xfrm>
          <a:off x="5667375"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325</xdr:row>
      <xdr:rowOff>0</xdr:rowOff>
    </xdr:from>
    <xdr:ext cx="184731" cy="264560"/>
    <xdr:sp macro="" textlink="">
      <xdr:nvSpPr>
        <xdr:cNvPr id="2214" name="TekstniOkvir 1"/>
        <xdr:cNvSpPr txBox="1"/>
      </xdr:nvSpPr>
      <xdr:spPr>
        <a:xfrm>
          <a:off x="5667375"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325</xdr:row>
      <xdr:rowOff>0</xdr:rowOff>
    </xdr:from>
    <xdr:ext cx="184731" cy="264560"/>
    <xdr:sp macro="" textlink="">
      <xdr:nvSpPr>
        <xdr:cNvPr id="2215" name="TekstniOkvir 1"/>
        <xdr:cNvSpPr txBox="1"/>
      </xdr:nvSpPr>
      <xdr:spPr>
        <a:xfrm>
          <a:off x="5667375"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325</xdr:row>
      <xdr:rowOff>0</xdr:rowOff>
    </xdr:from>
    <xdr:ext cx="184731" cy="264560"/>
    <xdr:sp macro="" textlink="">
      <xdr:nvSpPr>
        <xdr:cNvPr id="2216" name="TekstniOkvir 1"/>
        <xdr:cNvSpPr txBox="1"/>
      </xdr:nvSpPr>
      <xdr:spPr>
        <a:xfrm>
          <a:off x="5667375"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325</xdr:row>
      <xdr:rowOff>0</xdr:rowOff>
    </xdr:from>
    <xdr:ext cx="184731" cy="264560"/>
    <xdr:sp macro="" textlink="">
      <xdr:nvSpPr>
        <xdr:cNvPr id="2217" name="TekstniOkvir 1"/>
        <xdr:cNvSpPr txBox="1"/>
      </xdr:nvSpPr>
      <xdr:spPr>
        <a:xfrm>
          <a:off x="5667375"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325</xdr:row>
      <xdr:rowOff>0</xdr:rowOff>
    </xdr:from>
    <xdr:ext cx="184731" cy="264560"/>
    <xdr:sp macro="" textlink="">
      <xdr:nvSpPr>
        <xdr:cNvPr id="2218" name="TekstniOkvir 1"/>
        <xdr:cNvSpPr txBox="1"/>
      </xdr:nvSpPr>
      <xdr:spPr>
        <a:xfrm>
          <a:off x="5667375"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325</xdr:row>
      <xdr:rowOff>0</xdr:rowOff>
    </xdr:from>
    <xdr:ext cx="184731" cy="264560"/>
    <xdr:sp macro="" textlink="">
      <xdr:nvSpPr>
        <xdr:cNvPr id="2219" name="TekstniOkvir 1"/>
        <xdr:cNvSpPr txBox="1"/>
      </xdr:nvSpPr>
      <xdr:spPr>
        <a:xfrm>
          <a:off x="5667375"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325</xdr:row>
      <xdr:rowOff>0</xdr:rowOff>
    </xdr:from>
    <xdr:ext cx="184731" cy="264560"/>
    <xdr:sp macro="" textlink="">
      <xdr:nvSpPr>
        <xdr:cNvPr id="2220" name="TekstniOkvir 1"/>
        <xdr:cNvSpPr txBox="1"/>
      </xdr:nvSpPr>
      <xdr:spPr>
        <a:xfrm>
          <a:off x="5667375"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325</xdr:row>
      <xdr:rowOff>0</xdr:rowOff>
    </xdr:from>
    <xdr:ext cx="184731" cy="264560"/>
    <xdr:sp macro="" textlink="">
      <xdr:nvSpPr>
        <xdr:cNvPr id="2221" name="TekstniOkvir 1"/>
        <xdr:cNvSpPr txBox="1"/>
      </xdr:nvSpPr>
      <xdr:spPr>
        <a:xfrm>
          <a:off x="5667375"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325</xdr:row>
      <xdr:rowOff>0</xdr:rowOff>
    </xdr:from>
    <xdr:ext cx="184731" cy="264560"/>
    <xdr:sp macro="" textlink="">
      <xdr:nvSpPr>
        <xdr:cNvPr id="2222" name="TekstniOkvir 1"/>
        <xdr:cNvSpPr txBox="1"/>
      </xdr:nvSpPr>
      <xdr:spPr>
        <a:xfrm>
          <a:off x="5667375"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325</xdr:row>
      <xdr:rowOff>0</xdr:rowOff>
    </xdr:from>
    <xdr:ext cx="184731" cy="264560"/>
    <xdr:sp macro="" textlink="">
      <xdr:nvSpPr>
        <xdr:cNvPr id="2223" name="TekstniOkvir 1"/>
        <xdr:cNvSpPr txBox="1"/>
      </xdr:nvSpPr>
      <xdr:spPr>
        <a:xfrm>
          <a:off x="5667375"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325</xdr:row>
      <xdr:rowOff>0</xdr:rowOff>
    </xdr:from>
    <xdr:ext cx="184731" cy="264560"/>
    <xdr:sp macro="" textlink="">
      <xdr:nvSpPr>
        <xdr:cNvPr id="2224" name="TekstniOkvir 1"/>
        <xdr:cNvSpPr txBox="1"/>
      </xdr:nvSpPr>
      <xdr:spPr>
        <a:xfrm>
          <a:off x="5667375"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325</xdr:row>
      <xdr:rowOff>0</xdr:rowOff>
    </xdr:from>
    <xdr:ext cx="184731" cy="264560"/>
    <xdr:sp macro="" textlink="">
      <xdr:nvSpPr>
        <xdr:cNvPr id="2225" name="TekstniOkvir 1"/>
        <xdr:cNvSpPr txBox="1"/>
      </xdr:nvSpPr>
      <xdr:spPr>
        <a:xfrm>
          <a:off x="5667375"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325</xdr:row>
      <xdr:rowOff>0</xdr:rowOff>
    </xdr:from>
    <xdr:ext cx="184731" cy="264560"/>
    <xdr:sp macro="" textlink="">
      <xdr:nvSpPr>
        <xdr:cNvPr id="2226" name="TekstniOkvir 1"/>
        <xdr:cNvSpPr txBox="1"/>
      </xdr:nvSpPr>
      <xdr:spPr>
        <a:xfrm>
          <a:off x="5667375"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325</xdr:row>
      <xdr:rowOff>0</xdr:rowOff>
    </xdr:from>
    <xdr:ext cx="184731" cy="264560"/>
    <xdr:sp macro="" textlink="">
      <xdr:nvSpPr>
        <xdr:cNvPr id="2227" name="TekstniOkvir 1"/>
        <xdr:cNvSpPr txBox="1"/>
      </xdr:nvSpPr>
      <xdr:spPr>
        <a:xfrm>
          <a:off x="5667375"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325</xdr:row>
      <xdr:rowOff>0</xdr:rowOff>
    </xdr:from>
    <xdr:ext cx="184731" cy="264560"/>
    <xdr:sp macro="" textlink="">
      <xdr:nvSpPr>
        <xdr:cNvPr id="2228" name="TekstniOkvir 1"/>
        <xdr:cNvSpPr txBox="1"/>
      </xdr:nvSpPr>
      <xdr:spPr>
        <a:xfrm>
          <a:off x="5667375"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325</xdr:row>
      <xdr:rowOff>0</xdr:rowOff>
    </xdr:from>
    <xdr:ext cx="184731" cy="264560"/>
    <xdr:sp macro="" textlink="">
      <xdr:nvSpPr>
        <xdr:cNvPr id="2229" name="TekstniOkvir 1"/>
        <xdr:cNvSpPr txBox="1"/>
      </xdr:nvSpPr>
      <xdr:spPr>
        <a:xfrm>
          <a:off x="5667375"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325</xdr:row>
      <xdr:rowOff>0</xdr:rowOff>
    </xdr:from>
    <xdr:ext cx="184731" cy="264560"/>
    <xdr:sp macro="" textlink="">
      <xdr:nvSpPr>
        <xdr:cNvPr id="2230" name="TekstniOkvir 1"/>
        <xdr:cNvSpPr txBox="1"/>
      </xdr:nvSpPr>
      <xdr:spPr>
        <a:xfrm>
          <a:off x="5667375"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325</xdr:row>
      <xdr:rowOff>0</xdr:rowOff>
    </xdr:from>
    <xdr:ext cx="184731" cy="264560"/>
    <xdr:sp macro="" textlink="">
      <xdr:nvSpPr>
        <xdr:cNvPr id="2231" name="TekstniOkvir 1"/>
        <xdr:cNvSpPr txBox="1"/>
      </xdr:nvSpPr>
      <xdr:spPr>
        <a:xfrm>
          <a:off x="5667375" y="237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327</xdr:row>
      <xdr:rowOff>0</xdr:rowOff>
    </xdr:from>
    <xdr:ext cx="184731" cy="264560"/>
    <xdr:sp macro="" textlink="">
      <xdr:nvSpPr>
        <xdr:cNvPr id="2276" name="TekstniOkvir 1"/>
        <xdr:cNvSpPr txBox="1"/>
      </xdr:nvSpPr>
      <xdr:spPr>
        <a:xfrm>
          <a:off x="3676650"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327</xdr:row>
      <xdr:rowOff>0</xdr:rowOff>
    </xdr:from>
    <xdr:ext cx="184731" cy="264560"/>
    <xdr:sp macro="" textlink="">
      <xdr:nvSpPr>
        <xdr:cNvPr id="2277" name="TekstniOkvir 1"/>
        <xdr:cNvSpPr txBox="1"/>
      </xdr:nvSpPr>
      <xdr:spPr>
        <a:xfrm>
          <a:off x="3676650"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327</xdr:row>
      <xdr:rowOff>0</xdr:rowOff>
    </xdr:from>
    <xdr:ext cx="184731" cy="264560"/>
    <xdr:sp macro="" textlink="">
      <xdr:nvSpPr>
        <xdr:cNvPr id="2278" name="TekstniOkvir 1"/>
        <xdr:cNvSpPr txBox="1"/>
      </xdr:nvSpPr>
      <xdr:spPr>
        <a:xfrm>
          <a:off x="3676650"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327</xdr:row>
      <xdr:rowOff>0</xdr:rowOff>
    </xdr:from>
    <xdr:ext cx="184731" cy="264560"/>
    <xdr:sp macro="" textlink="">
      <xdr:nvSpPr>
        <xdr:cNvPr id="2279" name="TekstniOkvir 1"/>
        <xdr:cNvSpPr txBox="1"/>
      </xdr:nvSpPr>
      <xdr:spPr>
        <a:xfrm>
          <a:off x="3676650"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327</xdr:row>
      <xdr:rowOff>0</xdr:rowOff>
    </xdr:from>
    <xdr:ext cx="184731" cy="264560"/>
    <xdr:sp macro="" textlink="">
      <xdr:nvSpPr>
        <xdr:cNvPr id="2280" name="TekstniOkvir 1"/>
        <xdr:cNvSpPr txBox="1"/>
      </xdr:nvSpPr>
      <xdr:spPr>
        <a:xfrm>
          <a:off x="3676650"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327</xdr:row>
      <xdr:rowOff>0</xdr:rowOff>
    </xdr:from>
    <xdr:ext cx="184731" cy="264560"/>
    <xdr:sp macro="" textlink="">
      <xdr:nvSpPr>
        <xdr:cNvPr id="2281" name="TekstniOkvir 1"/>
        <xdr:cNvSpPr txBox="1"/>
      </xdr:nvSpPr>
      <xdr:spPr>
        <a:xfrm>
          <a:off x="3676650"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327</xdr:row>
      <xdr:rowOff>0</xdr:rowOff>
    </xdr:from>
    <xdr:ext cx="184731" cy="264560"/>
    <xdr:sp macro="" textlink="">
      <xdr:nvSpPr>
        <xdr:cNvPr id="2282" name="TekstniOkvir 1"/>
        <xdr:cNvSpPr txBox="1"/>
      </xdr:nvSpPr>
      <xdr:spPr>
        <a:xfrm>
          <a:off x="3676650"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327</xdr:row>
      <xdr:rowOff>0</xdr:rowOff>
    </xdr:from>
    <xdr:ext cx="184731" cy="264560"/>
    <xdr:sp macro="" textlink="">
      <xdr:nvSpPr>
        <xdr:cNvPr id="2283" name="TekstniOkvir 1"/>
        <xdr:cNvSpPr txBox="1"/>
      </xdr:nvSpPr>
      <xdr:spPr>
        <a:xfrm>
          <a:off x="3676650"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327</xdr:row>
      <xdr:rowOff>0</xdr:rowOff>
    </xdr:from>
    <xdr:ext cx="184731" cy="264560"/>
    <xdr:sp macro="" textlink="">
      <xdr:nvSpPr>
        <xdr:cNvPr id="2284" name="TekstniOkvir 1"/>
        <xdr:cNvSpPr txBox="1"/>
      </xdr:nvSpPr>
      <xdr:spPr>
        <a:xfrm>
          <a:off x="3676650"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327</xdr:row>
      <xdr:rowOff>0</xdr:rowOff>
    </xdr:from>
    <xdr:ext cx="184731" cy="264560"/>
    <xdr:sp macro="" textlink="">
      <xdr:nvSpPr>
        <xdr:cNvPr id="2285" name="TekstniOkvir 1"/>
        <xdr:cNvSpPr txBox="1"/>
      </xdr:nvSpPr>
      <xdr:spPr>
        <a:xfrm>
          <a:off x="3676650"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327</xdr:row>
      <xdr:rowOff>0</xdr:rowOff>
    </xdr:from>
    <xdr:ext cx="184731" cy="264560"/>
    <xdr:sp macro="" textlink="">
      <xdr:nvSpPr>
        <xdr:cNvPr id="2286" name="TekstniOkvir 1"/>
        <xdr:cNvSpPr txBox="1"/>
      </xdr:nvSpPr>
      <xdr:spPr>
        <a:xfrm>
          <a:off x="3676650"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327</xdr:row>
      <xdr:rowOff>0</xdr:rowOff>
    </xdr:from>
    <xdr:ext cx="184731" cy="264560"/>
    <xdr:sp macro="" textlink="">
      <xdr:nvSpPr>
        <xdr:cNvPr id="2287" name="TekstniOkvir 1"/>
        <xdr:cNvSpPr txBox="1"/>
      </xdr:nvSpPr>
      <xdr:spPr>
        <a:xfrm>
          <a:off x="3676650"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327</xdr:row>
      <xdr:rowOff>0</xdr:rowOff>
    </xdr:from>
    <xdr:ext cx="184731" cy="264560"/>
    <xdr:sp macro="" textlink="">
      <xdr:nvSpPr>
        <xdr:cNvPr id="2288" name="TekstniOkvir 1"/>
        <xdr:cNvSpPr txBox="1"/>
      </xdr:nvSpPr>
      <xdr:spPr>
        <a:xfrm>
          <a:off x="3676650"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327</xdr:row>
      <xdr:rowOff>0</xdr:rowOff>
    </xdr:from>
    <xdr:ext cx="184731" cy="264560"/>
    <xdr:sp macro="" textlink="">
      <xdr:nvSpPr>
        <xdr:cNvPr id="2289" name="TekstniOkvir 1"/>
        <xdr:cNvSpPr txBox="1"/>
      </xdr:nvSpPr>
      <xdr:spPr>
        <a:xfrm>
          <a:off x="3676650"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327</xdr:row>
      <xdr:rowOff>0</xdr:rowOff>
    </xdr:from>
    <xdr:ext cx="184731" cy="264560"/>
    <xdr:sp macro="" textlink="">
      <xdr:nvSpPr>
        <xdr:cNvPr id="2290" name="TekstniOkvir 1"/>
        <xdr:cNvSpPr txBox="1"/>
      </xdr:nvSpPr>
      <xdr:spPr>
        <a:xfrm>
          <a:off x="3676650"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327</xdr:row>
      <xdr:rowOff>0</xdr:rowOff>
    </xdr:from>
    <xdr:ext cx="184731" cy="264560"/>
    <xdr:sp macro="" textlink="">
      <xdr:nvSpPr>
        <xdr:cNvPr id="2291" name="TekstniOkvir 1"/>
        <xdr:cNvSpPr txBox="1"/>
      </xdr:nvSpPr>
      <xdr:spPr>
        <a:xfrm>
          <a:off x="3676650"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327</xdr:row>
      <xdr:rowOff>0</xdr:rowOff>
    </xdr:from>
    <xdr:ext cx="184731" cy="264560"/>
    <xdr:sp macro="" textlink="">
      <xdr:nvSpPr>
        <xdr:cNvPr id="2292" name="TekstniOkvir 1"/>
        <xdr:cNvSpPr txBox="1"/>
      </xdr:nvSpPr>
      <xdr:spPr>
        <a:xfrm>
          <a:off x="3676650"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327</xdr:row>
      <xdr:rowOff>0</xdr:rowOff>
    </xdr:from>
    <xdr:ext cx="184731" cy="264560"/>
    <xdr:sp macro="" textlink="">
      <xdr:nvSpPr>
        <xdr:cNvPr id="2293" name="TekstniOkvir 1"/>
        <xdr:cNvSpPr txBox="1"/>
      </xdr:nvSpPr>
      <xdr:spPr>
        <a:xfrm>
          <a:off x="3676650"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327</xdr:row>
      <xdr:rowOff>0</xdr:rowOff>
    </xdr:from>
    <xdr:ext cx="184731" cy="264560"/>
    <xdr:sp macro="" textlink="">
      <xdr:nvSpPr>
        <xdr:cNvPr id="2294" name="TekstniOkvir 1"/>
        <xdr:cNvSpPr txBox="1"/>
      </xdr:nvSpPr>
      <xdr:spPr>
        <a:xfrm>
          <a:off x="3676650"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327</xdr:row>
      <xdr:rowOff>0</xdr:rowOff>
    </xdr:from>
    <xdr:ext cx="184731" cy="264560"/>
    <xdr:sp macro="" textlink="">
      <xdr:nvSpPr>
        <xdr:cNvPr id="2295" name="TekstniOkvir 1"/>
        <xdr:cNvSpPr txBox="1"/>
      </xdr:nvSpPr>
      <xdr:spPr>
        <a:xfrm>
          <a:off x="3676650"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327</xdr:row>
      <xdr:rowOff>0</xdr:rowOff>
    </xdr:from>
    <xdr:ext cx="184731" cy="264560"/>
    <xdr:sp macro="" textlink="">
      <xdr:nvSpPr>
        <xdr:cNvPr id="2296" name="TekstniOkvir 1"/>
        <xdr:cNvSpPr txBox="1"/>
      </xdr:nvSpPr>
      <xdr:spPr>
        <a:xfrm>
          <a:off x="3676650"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327</xdr:row>
      <xdr:rowOff>0</xdr:rowOff>
    </xdr:from>
    <xdr:ext cx="184731" cy="264560"/>
    <xdr:sp macro="" textlink="">
      <xdr:nvSpPr>
        <xdr:cNvPr id="2297" name="TekstniOkvir 1"/>
        <xdr:cNvSpPr txBox="1"/>
      </xdr:nvSpPr>
      <xdr:spPr>
        <a:xfrm>
          <a:off x="3676650"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327</xdr:row>
      <xdr:rowOff>0</xdr:rowOff>
    </xdr:from>
    <xdr:ext cx="184731" cy="264560"/>
    <xdr:sp macro="" textlink="">
      <xdr:nvSpPr>
        <xdr:cNvPr id="2298" name="TekstniOkvir 1"/>
        <xdr:cNvSpPr txBox="1"/>
      </xdr:nvSpPr>
      <xdr:spPr>
        <a:xfrm>
          <a:off x="5667375"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327</xdr:row>
      <xdr:rowOff>0</xdr:rowOff>
    </xdr:from>
    <xdr:ext cx="184731" cy="264560"/>
    <xdr:sp macro="" textlink="">
      <xdr:nvSpPr>
        <xdr:cNvPr id="2299" name="TekstniOkvir 1"/>
        <xdr:cNvSpPr txBox="1"/>
      </xdr:nvSpPr>
      <xdr:spPr>
        <a:xfrm>
          <a:off x="5667375"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327</xdr:row>
      <xdr:rowOff>0</xdr:rowOff>
    </xdr:from>
    <xdr:ext cx="184731" cy="264560"/>
    <xdr:sp macro="" textlink="">
      <xdr:nvSpPr>
        <xdr:cNvPr id="2300" name="TekstniOkvir 1"/>
        <xdr:cNvSpPr txBox="1"/>
      </xdr:nvSpPr>
      <xdr:spPr>
        <a:xfrm>
          <a:off x="5667375"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327</xdr:row>
      <xdr:rowOff>0</xdr:rowOff>
    </xdr:from>
    <xdr:ext cx="184731" cy="264560"/>
    <xdr:sp macro="" textlink="">
      <xdr:nvSpPr>
        <xdr:cNvPr id="2301" name="TekstniOkvir 1"/>
        <xdr:cNvSpPr txBox="1"/>
      </xdr:nvSpPr>
      <xdr:spPr>
        <a:xfrm>
          <a:off x="5667375"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327</xdr:row>
      <xdr:rowOff>0</xdr:rowOff>
    </xdr:from>
    <xdr:ext cx="184731" cy="264560"/>
    <xdr:sp macro="" textlink="">
      <xdr:nvSpPr>
        <xdr:cNvPr id="2302" name="TekstniOkvir 1"/>
        <xdr:cNvSpPr txBox="1"/>
      </xdr:nvSpPr>
      <xdr:spPr>
        <a:xfrm>
          <a:off x="5667375"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327</xdr:row>
      <xdr:rowOff>0</xdr:rowOff>
    </xdr:from>
    <xdr:ext cx="184731" cy="264560"/>
    <xdr:sp macro="" textlink="">
      <xdr:nvSpPr>
        <xdr:cNvPr id="2303" name="TekstniOkvir 1"/>
        <xdr:cNvSpPr txBox="1"/>
      </xdr:nvSpPr>
      <xdr:spPr>
        <a:xfrm>
          <a:off x="5667375"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327</xdr:row>
      <xdr:rowOff>0</xdr:rowOff>
    </xdr:from>
    <xdr:ext cx="184731" cy="264560"/>
    <xdr:sp macro="" textlink="">
      <xdr:nvSpPr>
        <xdr:cNvPr id="2304" name="TekstniOkvir 1"/>
        <xdr:cNvSpPr txBox="1"/>
      </xdr:nvSpPr>
      <xdr:spPr>
        <a:xfrm>
          <a:off x="5667375"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327</xdr:row>
      <xdr:rowOff>0</xdr:rowOff>
    </xdr:from>
    <xdr:ext cx="184731" cy="264560"/>
    <xdr:sp macro="" textlink="">
      <xdr:nvSpPr>
        <xdr:cNvPr id="2305" name="TekstniOkvir 1"/>
        <xdr:cNvSpPr txBox="1"/>
      </xdr:nvSpPr>
      <xdr:spPr>
        <a:xfrm>
          <a:off x="5667375"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327</xdr:row>
      <xdr:rowOff>0</xdr:rowOff>
    </xdr:from>
    <xdr:ext cx="184731" cy="264560"/>
    <xdr:sp macro="" textlink="">
      <xdr:nvSpPr>
        <xdr:cNvPr id="2306" name="TekstniOkvir 1"/>
        <xdr:cNvSpPr txBox="1"/>
      </xdr:nvSpPr>
      <xdr:spPr>
        <a:xfrm>
          <a:off x="5667375"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327</xdr:row>
      <xdr:rowOff>0</xdr:rowOff>
    </xdr:from>
    <xdr:ext cx="184731" cy="264560"/>
    <xdr:sp macro="" textlink="">
      <xdr:nvSpPr>
        <xdr:cNvPr id="2307" name="TekstniOkvir 1"/>
        <xdr:cNvSpPr txBox="1"/>
      </xdr:nvSpPr>
      <xdr:spPr>
        <a:xfrm>
          <a:off x="5667375"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327</xdr:row>
      <xdr:rowOff>0</xdr:rowOff>
    </xdr:from>
    <xdr:ext cx="184731" cy="264560"/>
    <xdr:sp macro="" textlink="">
      <xdr:nvSpPr>
        <xdr:cNvPr id="2308" name="TekstniOkvir 1"/>
        <xdr:cNvSpPr txBox="1"/>
      </xdr:nvSpPr>
      <xdr:spPr>
        <a:xfrm>
          <a:off x="5667375"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327</xdr:row>
      <xdr:rowOff>0</xdr:rowOff>
    </xdr:from>
    <xdr:ext cx="184731" cy="264560"/>
    <xdr:sp macro="" textlink="">
      <xdr:nvSpPr>
        <xdr:cNvPr id="2309" name="TekstniOkvir 1"/>
        <xdr:cNvSpPr txBox="1"/>
      </xdr:nvSpPr>
      <xdr:spPr>
        <a:xfrm>
          <a:off x="5667375"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327</xdr:row>
      <xdr:rowOff>0</xdr:rowOff>
    </xdr:from>
    <xdr:ext cx="184731" cy="264560"/>
    <xdr:sp macro="" textlink="">
      <xdr:nvSpPr>
        <xdr:cNvPr id="2310" name="TekstniOkvir 1"/>
        <xdr:cNvSpPr txBox="1"/>
      </xdr:nvSpPr>
      <xdr:spPr>
        <a:xfrm>
          <a:off x="5667375"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327</xdr:row>
      <xdr:rowOff>0</xdr:rowOff>
    </xdr:from>
    <xdr:ext cx="184731" cy="264560"/>
    <xdr:sp macro="" textlink="">
      <xdr:nvSpPr>
        <xdr:cNvPr id="2311" name="TekstniOkvir 1"/>
        <xdr:cNvSpPr txBox="1"/>
      </xdr:nvSpPr>
      <xdr:spPr>
        <a:xfrm>
          <a:off x="5667375"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327</xdr:row>
      <xdr:rowOff>0</xdr:rowOff>
    </xdr:from>
    <xdr:ext cx="184731" cy="264560"/>
    <xdr:sp macro="" textlink="">
      <xdr:nvSpPr>
        <xdr:cNvPr id="2312" name="TekstniOkvir 1"/>
        <xdr:cNvSpPr txBox="1"/>
      </xdr:nvSpPr>
      <xdr:spPr>
        <a:xfrm>
          <a:off x="5667375"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327</xdr:row>
      <xdr:rowOff>0</xdr:rowOff>
    </xdr:from>
    <xdr:ext cx="184731" cy="264560"/>
    <xdr:sp macro="" textlink="">
      <xdr:nvSpPr>
        <xdr:cNvPr id="2313" name="TekstniOkvir 1"/>
        <xdr:cNvSpPr txBox="1"/>
      </xdr:nvSpPr>
      <xdr:spPr>
        <a:xfrm>
          <a:off x="5667375"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327</xdr:row>
      <xdr:rowOff>0</xdr:rowOff>
    </xdr:from>
    <xdr:ext cx="184731" cy="264560"/>
    <xdr:sp macro="" textlink="">
      <xdr:nvSpPr>
        <xdr:cNvPr id="2314" name="TekstniOkvir 1"/>
        <xdr:cNvSpPr txBox="1"/>
      </xdr:nvSpPr>
      <xdr:spPr>
        <a:xfrm>
          <a:off x="5667375"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327</xdr:row>
      <xdr:rowOff>0</xdr:rowOff>
    </xdr:from>
    <xdr:ext cx="184731" cy="264560"/>
    <xdr:sp macro="" textlink="">
      <xdr:nvSpPr>
        <xdr:cNvPr id="2315" name="TekstniOkvir 1"/>
        <xdr:cNvSpPr txBox="1"/>
      </xdr:nvSpPr>
      <xdr:spPr>
        <a:xfrm>
          <a:off x="5667375"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327</xdr:row>
      <xdr:rowOff>0</xdr:rowOff>
    </xdr:from>
    <xdr:ext cx="184731" cy="264560"/>
    <xdr:sp macro="" textlink="">
      <xdr:nvSpPr>
        <xdr:cNvPr id="2316" name="TekstniOkvir 1"/>
        <xdr:cNvSpPr txBox="1"/>
      </xdr:nvSpPr>
      <xdr:spPr>
        <a:xfrm>
          <a:off x="5667375"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327</xdr:row>
      <xdr:rowOff>0</xdr:rowOff>
    </xdr:from>
    <xdr:ext cx="184731" cy="264560"/>
    <xdr:sp macro="" textlink="">
      <xdr:nvSpPr>
        <xdr:cNvPr id="2317" name="TekstniOkvir 1"/>
        <xdr:cNvSpPr txBox="1"/>
      </xdr:nvSpPr>
      <xdr:spPr>
        <a:xfrm>
          <a:off x="5667375"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327</xdr:row>
      <xdr:rowOff>0</xdr:rowOff>
    </xdr:from>
    <xdr:ext cx="184731" cy="264560"/>
    <xdr:sp macro="" textlink="">
      <xdr:nvSpPr>
        <xdr:cNvPr id="2318" name="TekstniOkvir 1"/>
        <xdr:cNvSpPr txBox="1"/>
      </xdr:nvSpPr>
      <xdr:spPr>
        <a:xfrm>
          <a:off x="5667375"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327</xdr:row>
      <xdr:rowOff>0</xdr:rowOff>
    </xdr:from>
    <xdr:ext cx="184731" cy="264560"/>
    <xdr:sp macro="" textlink="">
      <xdr:nvSpPr>
        <xdr:cNvPr id="2319" name="TekstniOkvir 1"/>
        <xdr:cNvSpPr txBox="1"/>
      </xdr:nvSpPr>
      <xdr:spPr>
        <a:xfrm>
          <a:off x="5667375" y="2678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329</xdr:row>
      <xdr:rowOff>0</xdr:rowOff>
    </xdr:from>
    <xdr:ext cx="184731" cy="264560"/>
    <xdr:sp macro="" textlink="">
      <xdr:nvSpPr>
        <xdr:cNvPr id="2320" name="TekstniOkvir 1"/>
        <xdr:cNvSpPr txBox="1"/>
      </xdr:nvSpPr>
      <xdr:spPr>
        <a:xfrm>
          <a:off x="3676650" y="324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329</xdr:row>
      <xdr:rowOff>0</xdr:rowOff>
    </xdr:from>
    <xdr:ext cx="184731" cy="264560"/>
    <xdr:sp macro="" textlink="">
      <xdr:nvSpPr>
        <xdr:cNvPr id="2321" name="TekstniOkvir 1"/>
        <xdr:cNvSpPr txBox="1"/>
      </xdr:nvSpPr>
      <xdr:spPr>
        <a:xfrm>
          <a:off x="3676650" y="324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329</xdr:row>
      <xdr:rowOff>0</xdr:rowOff>
    </xdr:from>
    <xdr:ext cx="184731" cy="264560"/>
    <xdr:sp macro="" textlink="">
      <xdr:nvSpPr>
        <xdr:cNvPr id="2322" name="TekstniOkvir 1"/>
        <xdr:cNvSpPr txBox="1"/>
      </xdr:nvSpPr>
      <xdr:spPr>
        <a:xfrm>
          <a:off x="3676650" y="324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329</xdr:row>
      <xdr:rowOff>0</xdr:rowOff>
    </xdr:from>
    <xdr:ext cx="184731" cy="264560"/>
    <xdr:sp macro="" textlink="">
      <xdr:nvSpPr>
        <xdr:cNvPr id="2323" name="TekstniOkvir 1"/>
        <xdr:cNvSpPr txBox="1"/>
      </xdr:nvSpPr>
      <xdr:spPr>
        <a:xfrm>
          <a:off x="3676650" y="324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329</xdr:row>
      <xdr:rowOff>0</xdr:rowOff>
    </xdr:from>
    <xdr:ext cx="184731" cy="264560"/>
    <xdr:sp macro="" textlink="">
      <xdr:nvSpPr>
        <xdr:cNvPr id="2324" name="TekstniOkvir 1"/>
        <xdr:cNvSpPr txBox="1"/>
      </xdr:nvSpPr>
      <xdr:spPr>
        <a:xfrm>
          <a:off x="3676650" y="324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329</xdr:row>
      <xdr:rowOff>0</xdr:rowOff>
    </xdr:from>
    <xdr:ext cx="184731" cy="264560"/>
    <xdr:sp macro="" textlink="">
      <xdr:nvSpPr>
        <xdr:cNvPr id="2325" name="TekstniOkvir 1"/>
        <xdr:cNvSpPr txBox="1"/>
      </xdr:nvSpPr>
      <xdr:spPr>
        <a:xfrm>
          <a:off x="3676650" y="324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329</xdr:row>
      <xdr:rowOff>0</xdr:rowOff>
    </xdr:from>
    <xdr:ext cx="184731" cy="264560"/>
    <xdr:sp macro="" textlink="">
      <xdr:nvSpPr>
        <xdr:cNvPr id="2326" name="TekstniOkvir 1"/>
        <xdr:cNvSpPr txBox="1"/>
      </xdr:nvSpPr>
      <xdr:spPr>
        <a:xfrm>
          <a:off x="3676650" y="324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329</xdr:row>
      <xdr:rowOff>0</xdr:rowOff>
    </xdr:from>
    <xdr:ext cx="184731" cy="264560"/>
    <xdr:sp macro="" textlink="">
      <xdr:nvSpPr>
        <xdr:cNvPr id="2327" name="TekstniOkvir 1"/>
        <xdr:cNvSpPr txBox="1"/>
      </xdr:nvSpPr>
      <xdr:spPr>
        <a:xfrm>
          <a:off x="3676650" y="324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329</xdr:row>
      <xdr:rowOff>0</xdr:rowOff>
    </xdr:from>
    <xdr:ext cx="184731" cy="264560"/>
    <xdr:sp macro="" textlink="">
      <xdr:nvSpPr>
        <xdr:cNvPr id="2328" name="TekstniOkvir 1"/>
        <xdr:cNvSpPr txBox="1"/>
      </xdr:nvSpPr>
      <xdr:spPr>
        <a:xfrm>
          <a:off x="3676650" y="324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329</xdr:row>
      <xdr:rowOff>0</xdr:rowOff>
    </xdr:from>
    <xdr:ext cx="184731" cy="264560"/>
    <xdr:sp macro="" textlink="">
      <xdr:nvSpPr>
        <xdr:cNvPr id="2329" name="TekstniOkvir 1"/>
        <xdr:cNvSpPr txBox="1"/>
      </xdr:nvSpPr>
      <xdr:spPr>
        <a:xfrm>
          <a:off x="3676650" y="324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329</xdr:row>
      <xdr:rowOff>0</xdr:rowOff>
    </xdr:from>
    <xdr:ext cx="184731" cy="264560"/>
    <xdr:sp macro="" textlink="">
      <xdr:nvSpPr>
        <xdr:cNvPr id="2330" name="TekstniOkvir 1"/>
        <xdr:cNvSpPr txBox="1"/>
      </xdr:nvSpPr>
      <xdr:spPr>
        <a:xfrm>
          <a:off x="3676650" y="324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329</xdr:row>
      <xdr:rowOff>0</xdr:rowOff>
    </xdr:from>
    <xdr:ext cx="184731" cy="264560"/>
    <xdr:sp macro="" textlink="">
      <xdr:nvSpPr>
        <xdr:cNvPr id="2331" name="TekstniOkvir 1"/>
        <xdr:cNvSpPr txBox="1"/>
      </xdr:nvSpPr>
      <xdr:spPr>
        <a:xfrm>
          <a:off x="3676650" y="324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329</xdr:row>
      <xdr:rowOff>0</xdr:rowOff>
    </xdr:from>
    <xdr:ext cx="184731" cy="264560"/>
    <xdr:sp macro="" textlink="">
      <xdr:nvSpPr>
        <xdr:cNvPr id="2332" name="TekstniOkvir 1"/>
        <xdr:cNvSpPr txBox="1"/>
      </xdr:nvSpPr>
      <xdr:spPr>
        <a:xfrm>
          <a:off x="3676650" y="324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329</xdr:row>
      <xdr:rowOff>0</xdr:rowOff>
    </xdr:from>
    <xdr:ext cx="184731" cy="264560"/>
    <xdr:sp macro="" textlink="">
      <xdr:nvSpPr>
        <xdr:cNvPr id="2333" name="TekstniOkvir 1"/>
        <xdr:cNvSpPr txBox="1"/>
      </xdr:nvSpPr>
      <xdr:spPr>
        <a:xfrm>
          <a:off x="3676650" y="324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329</xdr:row>
      <xdr:rowOff>0</xdr:rowOff>
    </xdr:from>
    <xdr:ext cx="184731" cy="264560"/>
    <xdr:sp macro="" textlink="">
      <xdr:nvSpPr>
        <xdr:cNvPr id="2334" name="TekstniOkvir 1"/>
        <xdr:cNvSpPr txBox="1"/>
      </xdr:nvSpPr>
      <xdr:spPr>
        <a:xfrm>
          <a:off x="3676650" y="324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329</xdr:row>
      <xdr:rowOff>0</xdr:rowOff>
    </xdr:from>
    <xdr:ext cx="184731" cy="264560"/>
    <xdr:sp macro="" textlink="">
      <xdr:nvSpPr>
        <xdr:cNvPr id="2335" name="TekstniOkvir 1"/>
        <xdr:cNvSpPr txBox="1"/>
      </xdr:nvSpPr>
      <xdr:spPr>
        <a:xfrm>
          <a:off x="3676650" y="324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329</xdr:row>
      <xdr:rowOff>0</xdr:rowOff>
    </xdr:from>
    <xdr:ext cx="184731" cy="264560"/>
    <xdr:sp macro="" textlink="">
      <xdr:nvSpPr>
        <xdr:cNvPr id="2336" name="TekstniOkvir 1"/>
        <xdr:cNvSpPr txBox="1"/>
      </xdr:nvSpPr>
      <xdr:spPr>
        <a:xfrm>
          <a:off x="3676650" y="324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329</xdr:row>
      <xdr:rowOff>0</xdr:rowOff>
    </xdr:from>
    <xdr:ext cx="184731" cy="264560"/>
    <xdr:sp macro="" textlink="">
      <xdr:nvSpPr>
        <xdr:cNvPr id="2337" name="TekstniOkvir 1"/>
        <xdr:cNvSpPr txBox="1"/>
      </xdr:nvSpPr>
      <xdr:spPr>
        <a:xfrm>
          <a:off x="3676650" y="324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329</xdr:row>
      <xdr:rowOff>0</xdr:rowOff>
    </xdr:from>
    <xdr:ext cx="184731" cy="264560"/>
    <xdr:sp macro="" textlink="">
      <xdr:nvSpPr>
        <xdr:cNvPr id="2338" name="TekstniOkvir 1"/>
        <xdr:cNvSpPr txBox="1"/>
      </xdr:nvSpPr>
      <xdr:spPr>
        <a:xfrm>
          <a:off x="3676650" y="324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329</xdr:row>
      <xdr:rowOff>0</xdr:rowOff>
    </xdr:from>
    <xdr:ext cx="184731" cy="264560"/>
    <xdr:sp macro="" textlink="">
      <xdr:nvSpPr>
        <xdr:cNvPr id="2339" name="TekstniOkvir 1"/>
        <xdr:cNvSpPr txBox="1"/>
      </xdr:nvSpPr>
      <xdr:spPr>
        <a:xfrm>
          <a:off x="3676650" y="324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329</xdr:row>
      <xdr:rowOff>0</xdr:rowOff>
    </xdr:from>
    <xdr:ext cx="184731" cy="264560"/>
    <xdr:sp macro="" textlink="">
      <xdr:nvSpPr>
        <xdr:cNvPr id="2340" name="TekstniOkvir 1"/>
        <xdr:cNvSpPr txBox="1"/>
      </xdr:nvSpPr>
      <xdr:spPr>
        <a:xfrm>
          <a:off x="3676650" y="324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329</xdr:row>
      <xdr:rowOff>0</xdr:rowOff>
    </xdr:from>
    <xdr:ext cx="184731" cy="264560"/>
    <xdr:sp macro="" textlink="">
      <xdr:nvSpPr>
        <xdr:cNvPr id="2341" name="TekstniOkvir 1"/>
        <xdr:cNvSpPr txBox="1"/>
      </xdr:nvSpPr>
      <xdr:spPr>
        <a:xfrm>
          <a:off x="3676650" y="324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329</xdr:row>
      <xdr:rowOff>0</xdr:rowOff>
    </xdr:from>
    <xdr:ext cx="184731" cy="264560"/>
    <xdr:sp macro="" textlink="">
      <xdr:nvSpPr>
        <xdr:cNvPr id="2342" name="TekstniOkvir 1"/>
        <xdr:cNvSpPr txBox="1"/>
      </xdr:nvSpPr>
      <xdr:spPr>
        <a:xfrm>
          <a:off x="5667375" y="324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329</xdr:row>
      <xdr:rowOff>0</xdr:rowOff>
    </xdr:from>
    <xdr:ext cx="184731" cy="264560"/>
    <xdr:sp macro="" textlink="">
      <xdr:nvSpPr>
        <xdr:cNvPr id="2343" name="TekstniOkvir 1"/>
        <xdr:cNvSpPr txBox="1"/>
      </xdr:nvSpPr>
      <xdr:spPr>
        <a:xfrm>
          <a:off x="5667375" y="324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329</xdr:row>
      <xdr:rowOff>0</xdr:rowOff>
    </xdr:from>
    <xdr:ext cx="184731" cy="264560"/>
    <xdr:sp macro="" textlink="">
      <xdr:nvSpPr>
        <xdr:cNvPr id="2344" name="TekstniOkvir 1"/>
        <xdr:cNvSpPr txBox="1"/>
      </xdr:nvSpPr>
      <xdr:spPr>
        <a:xfrm>
          <a:off x="5667375" y="324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329</xdr:row>
      <xdr:rowOff>0</xdr:rowOff>
    </xdr:from>
    <xdr:ext cx="184731" cy="264560"/>
    <xdr:sp macro="" textlink="">
      <xdr:nvSpPr>
        <xdr:cNvPr id="2345" name="TekstniOkvir 1"/>
        <xdr:cNvSpPr txBox="1"/>
      </xdr:nvSpPr>
      <xdr:spPr>
        <a:xfrm>
          <a:off x="5667375" y="324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329</xdr:row>
      <xdr:rowOff>0</xdr:rowOff>
    </xdr:from>
    <xdr:ext cx="184731" cy="264560"/>
    <xdr:sp macro="" textlink="">
      <xdr:nvSpPr>
        <xdr:cNvPr id="2346" name="TekstniOkvir 1"/>
        <xdr:cNvSpPr txBox="1"/>
      </xdr:nvSpPr>
      <xdr:spPr>
        <a:xfrm>
          <a:off x="5667375" y="324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329</xdr:row>
      <xdr:rowOff>0</xdr:rowOff>
    </xdr:from>
    <xdr:ext cx="184731" cy="264560"/>
    <xdr:sp macro="" textlink="">
      <xdr:nvSpPr>
        <xdr:cNvPr id="2347" name="TekstniOkvir 1"/>
        <xdr:cNvSpPr txBox="1"/>
      </xdr:nvSpPr>
      <xdr:spPr>
        <a:xfrm>
          <a:off x="5667375" y="324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329</xdr:row>
      <xdr:rowOff>0</xdr:rowOff>
    </xdr:from>
    <xdr:ext cx="184731" cy="264560"/>
    <xdr:sp macro="" textlink="">
      <xdr:nvSpPr>
        <xdr:cNvPr id="2348" name="TekstniOkvir 1"/>
        <xdr:cNvSpPr txBox="1"/>
      </xdr:nvSpPr>
      <xdr:spPr>
        <a:xfrm>
          <a:off x="5667375" y="324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329</xdr:row>
      <xdr:rowOff>0</xdr:rowOff>
    </xdr:from>
    <xdr:ext cx="184731" cy="264560"/>
    <xdr:sp macro="" textlink="">
      <xdr:nvSpPr>
        <xdr:cNvPr id="2349" name="TekstniOkvir 1"/>
        <xdr:cNvSpPr txBox="1"/>
      </xdr:nvSpPr>
      <xdr:spPr>
        <a:xfrm>
          <a:off x="5667375" y="324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329</xdr:row>
      <xdr:rowOff>0</xdr:rowOff>
    </xdr:from>
    <xdr:ext cx="184731" cy="264560"/>
    <xdr:sp macro="" textlink="">
      <xdr:nvSpPr>
        <xdr:cNvPr id="2350" name="TekstniOkvir 1"/>
        <xdr:cNvSpPr txBox="1"/>
      </xdr:nvSpPr>
      <xdr:spPr>
        <a:xfrm>
          <a:off x="5667375" y="324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329</xdr:row>
      <xdr:rowOff>0</xdr:rowOff>
    </xdr:from>
    <xdr:ext cx="184731" cy="264560"/>
    <xdr:sp macro="" textlink="">
      <xdr:nvSpPr>
        <xdr:cNvPr id="2351" name="TekstniOkvir 1"/>
        <xdr:cNvSpPr txBox="1"/>
      </xdr:nvSpPr>
      <xdr:spPr>
        <a:xfrm>
          <a:off x="5667375" y="324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329</xdr:row>
      <xdr:rowOff>0</xdr:rowOff>
    </xdr:from>
    <xdr:ext cx="184731" cy="264560"/>
    <xdr:sp macro="" textlink="">
      <xdr:nvSpPr>
        <xdr:cNvPr id="2352" name="TekstniOkvir 1"/>
        <xdr:cNvSpPr txBox="1"/>
      </xdr:nvSpPr>
      <xdr:spPr>
        <a:xfrm>
          <a:off x="5667375" y="324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329</xdr:row>
      <xdr:rowOff>0</xdr:rowOff>
    </xdr:from>
    <xdr:ext cx="184731" cy="264560"/>
    <xdr:sp macro="" textlink="">
      <xdr:nvSpPr>
        <xdr:cNvPr id="2353" name="TekstniOkvir 1"/>
        <xdr:cNvSpPr txBox="1"/>
      </xdr:nvSpPr>
      <xdr:spPr>
        <a:xfrm>
          <a:off x="5667375" y="324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329</xdr:row>
      <xdr:rowOff>0</xdr:rowOff>
    </xdr:from>
    <xdr:ext cx="184731" cy="264560"/>
    <xdr:sp macro="" textlink="">
      <xdr:nvSpPr>
        <xdr:cNvPr id="2354" name="TekstniOkvir 1"/>
        <xdr:cNvSpPr txBox="1"/>
      </xdr:nvSpPr>
      <xdr:spPr>
        <a:xfrm>
          <a:off x="5667375" y="324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329</xdr:row>
      <xdr:rowOff>0</xdr:rowOff>
    </xdr:from>
    <xdr:ext cx="184731" cy="264560"/>
    <xdr:sp macro="" textlink="">
      <xdr:nvSpPr>
        <xdr:cNvPr id="2355" name="TekstniOkvir 1"/>
        <xdr:cNvSpPr txBox="1"/>
      </xdr:nvSpPr>
      <xdr:spPr>
        <a:xfrm>
          <a:off x="5667375" y="324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329</xdr:row>
      <xdr:rowOff>0</xdr:rowOff>
    </xdr:from>
    <xdr:ext cx="184731" cy="264560"/>
    <xdr:sp macro="" textlink="">
      <xdr:nvSpPr>
        <xdr:cNvPr id="2356" name="TekstniOkvir 1"/>
        <xdr:cNvSpPr txBox="1"/>
      </xdr:nvSpPr>
      <xdr:spPr>
        <a:xfrm>
          <a:off x="5667375" y="324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329</xdr:row>
      <xdr:rowOff>0</xdr:rowOff>
    </xdr:from>
    <xdr:ext cx="184731" cy="264560"/>
    <xdr:sp macro="" textlink="">
      <xdr:nvSpPr>
        <xdr:cNvPr id="2357" name="TekstniOkvir 1"/>
        <xdr:cNvSpPr txBox="1"/>
      </xdr:nvSpPr>
      <xdr:spPr>
        <a:xfrm>
          <a:off x="5667375" y="324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329</xdr:row>
      <xdr:rowOff>0</xdr:rowOff>
    </xdr:from>
    <xdr:ext cx="184731" cy="264560"/>
    <xdr:sp macro="" textlink="">
      <xdr:nvSpPr>
        <xdr:cNvPr id="2358" name="TekstniOkvir 1"/>
        <xdr:cNvSpPr txBox="1"/>
      </xdr:nvSpPr>
      <xdr:spPr>
        <a:xfrm>
          <a:off x="5667375" y="324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329</xdr:row>
      <xdr:rowOff>0</xdr:rowOff>
    </xdr:from>
    <xdr:ext cx="184731" cy="264560"/>
    <xdr:sp macro="" textlink="">
      <xdr:nvSpPr>
        <xdr:cNvPr id="2359" name="TekstniOkvir 1"/>
        <xdr:cNvSpPr txBox="1"/>
      </xdr:nvSpPr>
      <xdr:spPr>
        <a:xfrm>
          <a:off x="5667375" y="324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329</xdr:row>
      <xdr:rowOff>0</xdr:rowOff>
    </xdr:from>
    <xdr:ext cx="184731" cy="264560"/>
    <xdr:sp macro="" textlink="">
      <xdr:nvSpPr>
        <xdr:cNvPr id="2360" name="TekstniOkvir 1"/>
        <xdr:cNvSpPr txBox="1"/>
      </xdr:nvSpPr>
      <xdr:spPr>
        <a:xfrm>
          <a:off x="5667375" y="324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329</xdr:row>
      <xdr:rowOff>0</xdr:rowOff>
    </xdr:from>
    <xdr:ext cx="184731" cy="264560"/>
    <xdr:sp macro="" textlink="">
      <xdr:nvSpPr>
        <xdr:cNvPr id="2361" name="TekstniOkvir 1"/>
        <xdr:cNvSpPr txBox="1"/>
      </xdr:nvSpPr>
      <xdr:spPr>
        <a:xfrm>
          <a:off x="5667375" y="324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329</xdr:row>
      <xdr:rowOff>0</xdr:rowOff>
    </xdr:from>
    <xdr:ext cx="184731" cy="264560"/>
    <xdr:sp macro="" textlink="">
      <xdr:nvSpPr>
        <xdr:cNvPr id="2362" name="TekstniOkvir 1"/>
        <xdr:cNvSpPr txBox="1"/>
      </xdr:nvSpPr>
      <xdr:spPr>
        <a:xfrm>
          <a:off x="5667375" y="324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329</xdr:row>
      <xdr:rowOff>0</xdr:rowOff>
    </xdr:from>
    <xdr:ext cx="184731" cy="264560"/>
    <xdr:sp macro="" textlink="">
      <xdr:nvSpPr>
        <xdr:cNvPr id="2363" name="TekstniOkvir 1"/>
        <xdr:cNvSpPr txBox="1"/>
      </xdr:nvSpPr>
      <xdr:spPr>
        <a:xfrm>
          <a:off x="5667375" y="324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331</xdr:row>
      <xdr:rowOff>0</xdr:rowOff>
    </xdr:from>
    <xdr:ext cx="184731" cy="264560"/>
    <xdr:sp macro="" textlink="">
      <xdr:nvSpPr>
        <xdr:cNvPr id="2428" name="TekstniOkvir 1"/>
        <xdr:cNvSpPr txBox="1"/>
      </xdr:nvSpPr>
      <xdr:spPr>
        <a:xfrm>
          <a:off x="3676650"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331</xdr:row>
      <xdr:rowOff>0</xdr:rowOff>
    </xdr:from>
    <xdr:ext cx="184731" cy="264560"/>
    <xdr:sp macro="" textlink="">
      <xdr:nvSpPr>
        <xdr:cNvPr id="2429" name="TekstniOkvir 1"/>
        <xdr:cNvSpPr txBox="1"/>
      </xdr:nvSpPr>
      <xdr:spPr>
        <a:xfrm>
          <a:off x="3676650"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331</xdr:row>
      <xdr:rowOff>0</xdr:rowOff>
    </xdr:from>
    <xdr:ext cx="184731" cy="264560"/>
    <xdr:sp macro="" textlink="">
      <xdr:nvSpPr>
        <xdr:cNvPr id="2430" name="TekstniOkvir 1"/>
        <xdr:cNvSpPr txBox="1"/>
      </xdr:nvSpPr>
      <xdr:spPr>
        <a:xfrm>
          <a:off x="3676650"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331</xdr:row>
      <xdr:rowOff>0</xdr:rowOff>
    </xdr:from>
    <xdr:ext cx="184731" cy="264560"/>
    <xdr:sp macro="" textlink="">
      <xdr:nvSpPr>
        <xdr:cNvPr id="2431" name="TekstniOkvir 1"/>
        <xdr:cNvSpPr txBox="1"/>
      </xdr:nvSpPr>
      <xdr:spPr>
        <a:xfrm>
          <a:off x="3676650"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331</xdr:row>
      <xdr:rowOff>0</xdr:rowOff>
    </xdr:from>
    <xdr:ext cx="184731" cy="264560"/>
    <xdr:sp macro="" textlink="">
      <xdr:nvSpPr>
        <xdr:cNvPr id="2432" name="TekstniOkvir 1"/>
        <xdr:cNvSpPr txBox="1"/>
      </xdr:nvSpPr>
      <xdr:spPr>
        <a:xfrm>
          <a:off x="3676650"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331</xdr:row>
      <xdr:rowOff>0</xdr:rowOff>
    </xdr:from>
    <xdr:ext cx="184731" cy="264560"/>
    <xdr:sp macro="" textlink="">
      <xdr:nvSpPr>
        <xdr:cNvPr id="2433" name="TekstniOkvir 1"/>
        <xdr:cNvSpPr txBox="1"/>
      </xdr:nvSpPr>
      <xdr:spPr>
        <a:xfrm>
          <a:off x="3676650"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331</xdr:row>
      <xdr:rowOff>0</xdr:rowOff>
    </xdr:from>
    <xdr:ext cx="184731" cy="264560"/>
    <xdr:sp macro="" textlink="">
      <xdr:nvSpPr>
        <xdr:cNvPr id="2434" name="TekstniOkvir 1"/>
        <xdr:cNvSpPr txBox="1"/>
      </xdr:nvSpPr>
      <xdr:spPr>
        <a:xfrm>
          <a:off x="3676650"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331</xdr:row>
      <xdr:rowOff>0</xdr:rowOff>
    </xdr:from>
    <xdr:ext cx="184731" cy="264560"/>
    <xdr:sp macro="" textlink="">
      <xdr:nvSpPr>
        <xdr:cNvPr id="2435" name="TekstniOkvir 1"/>
        <xdr:cNvSpPr txBox="1"/>
      </xdr:nvSpPr>
      <xdr:spPr>
        <a:xfrm>
          <a:off x="3676650"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331</xdr:row>
      <xdr:rowOff>0</xdr:rowOff>
    </xdr:from>
    <xdr:ext cx="184731" cy="264560"/>
    <xdr:sp macro="" textlink="">
      <xdr:nvSpPr>
        <xdr:cNvPr id="2436" name="TekstniOkvir 1"/>
        <xdr:cNvSpPr txBox="1"/>
      </xdr:nvSpPr>
      <xdr:spPr>
        <a:xfrm>
          <a:off x="3676650"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331</xdr:row>
      <xdr:rowOff>0</xdr:rowOff>
    </xdr:from>
    <xdr:ext cx="184731" cy="264560"/>
    <xdr:sp macro="" textlink="">
      <xdr:nvSpPr>
        <xdr:cNvPr id="2437" name="TekstniOkvir 1"/>
        <xdr:cNvSpPr txBox="1"/>
      </xdr:nvSpPr>
      <xdr:spPr>
        <a:xfrm>
          <a:off x="3676650"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331</xdr:row>
      <xdr:rowOff>0</xdr:rowOff>
    </xdr:from>
    <xdr:ext cx="184731" cy="264560"/>
    <xdr:sp macro="" textlink="">
      <xdr:nvSpPr>
        <xdr:cNvPr id="2438" name="TekstniOkvir 1"/>
        <xdr:cNvSpPr txBox="1"/>
      </xdr:nvSpPr>
      <xdr:spPr>
        <a:xfrm>
          <a:off x="3676650"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331</xdr:row>
      <xdr:rowOff>0</xdr:rowOff>
    </xdr:from>
    <xdr:ext cx="184731" cy="264560"/>
    <xdr:sp macro="" textlink="">
      <xdr:nvSpPr>
        <xdr:cNvPr id="2439" name="TekstniOkvir 1"/>
        <xdr:cNvSpPr txBox="1"/>
      </xdr:nvSpPr>
      <xdr:spPr>
        <a:xfrm>
          <a:off x="3676650"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331</xdr:row>
      <xdr:rowOff>0</xdr:rowOff>
    </xdr:from>
    <xdr:ext cx="184731" cy="264560"/>
    <xdr:sp macro="" textlink="">
      <xdr:nvSpPr>
        <xdr:cNvPr id="2440" name="TekstniOkvir 1"/>
        <xdr:cNvSpPr txBox="1"/>
      </xdr:nvSpPr>
      <xdr:spPr>
        <a:xfrm>
          <a:off x="3676650"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331</xdr:row>
      <xdr:rowOff>0</xdr:rowOff>
    </xdr:from>
    <xdr:ext cx="184731" cy="264560"/>
    <xdr:sp macro="" textlink="">
      <xdr:nvSpPr>
        <xdr:cNvPr id="2441" name="TekstniOkvir 1"/>
        <xdr:cNvSpPr txBox="1"/>
      </xdr:nvSpPr>
      <xdr:spPr>
        <a:xfrm>
          <a:off x="3676650"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331</xdr:row>
      <xdr:rowOff>0</xdr:rowOff>
    </xdr:from>
    <xdr:ext cx="184731" cy="264560"/>
    <xdr:sp macro="" textlink="">
      <xdr:nvSpPr>
        <xdr:cNvPr id="2442" name="TekstniOkvir 1"/>
        <xdr:cNvSpPr txBox="1"/>
      </xdr:nvSpPr>
      <xdr:spPr>
        <a:xfrm>
          <a:off x="3676650"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331</xdr:row>
      <xdr:rowOff>0</xdr:rowOff>
    </xdr:from>
    <xdr:ext cx="184731" cy="264560"/>
    <xdr:sp macro="" textlink="">
      <xdr:nvSpPr>
        <xdr:cNvPr id="2443" name="TekstniOkvir 1"/>
        <xdr:cNvSpPr txBox="1"/>
      </xdr:nvSpPr>
      <xdr:spPr>
        <a:xfrm>
          <a:off x="3676650"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331</xdr:row>
      <xdr:rowOff>0</xdr:rowOff>
    </xdr:from>
    <xdr:ext cx="184731" cy="264560"/>
    <xdr:sp macro="" textlink="">
      <xdr:nvSpPr>
        <xdr:cNvPr id="2444" name="TekstniOkvir 1"/>
        <xdr:cNvSpPr txBox="1"/>
      </xdr:nvSpPr>
      <xdr:spPr>
        <a:xfrm>
          <a:off x="3676650"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331</xdr:row>
      <xdr:rowOff>0</xdr:rowOff>
    </xdr:from>
    <xdr:ext cx="184731" cy="264560"/>
    <xdr:sp macro="" textlink="">
      <xdr:nvSpPr>
        <xdr:cNvPr id="2445" name="TekstniOkvir 1"/>
        <xdr:cNvSpPr txBox="1"/>
      </xdr:nvSpPr>
      <xdr:spPr>
        <a:xfrm>
          <a:off x="3676650"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331</xdr:row>
      <xdr:rowOff>0</xdr:rowOff>
    </xdr:from>
    <xdr:ext cx="184731" cy="264560"/>
    <xdr:sp macro="" textlink="">
      <xdr:nvSpPr>
        <xdr:cNvPr id="2446" name="TekstniOkvir 1"/>
        <xdr:cNvSpPr txBox="1"/>
      </xdr:nvSpPr>
      <xdr:spPr>
        <a:xfrm>
          <a:off x="3676650"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331</xdr:row>
      <xdr:rowOff>0</xdr:rowOff>
    </xdr:from>
    <xdr:ext cx="184731" cy="264560"/>
    <xdr:sp macro="" textlink="">
      <xdr:nvSpPr>
        <xdr:cNvPr id="2447" name="TekstniOkvir 1"/>
        <xdr:cNvSpPr txBox="1"/>
      </xdr:nvSpPr>
      <xdr:spPr>
        <a:xfrm>
          <a:off x="3676650"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331</xdr:row>
      <xdr:rowOff>0</xdr:rowOff>
    </xdr:from>
    <xdr:ext cx="184731" cy="264560"/>
    <xdr:sp macro="" textlink="">
      <xdr:nvSpPr>
        <xdr:cNvPr id="2448" name="TekstniOkvir 1"/>
        <xdr:cNvSpPr txBox="1"/>
      </xdr:nvSpPr>
      <xdr:spPr>
        <a:xfrm>
          <a:off x="3676650"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331</xdr:row>
      <xdr:rowOff>0</xdr:rowOff>
    </xdr:from>
    <xdr:ext cx="184731" cy="264560"/>
    <xdr:sp macro="" textlink="">
      <xdr:nvSpPr>
        <xdr:cNvPr id="2449" name="TekstniOkvir 1"/>
        <xdr:cNvSpPr txBox="1"/>
      </xdr:nvSpPr>
      <xdr:spPr>
        <a:xfrm>
          <a:off x="3676650"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331</xdr:row>
      <xdr:rowOff>0</xdr:rowOff>
    </xdr:from>
    <xdr:ext cx="184731" cy="264560"/>
    <xdr:sp macro="" textlink="">
      <xdr:nvSpPr>
        <xdr:cNvPr id="2450" name="TekstniOkvir 1"/>
        <xdr:cNvSpPr txBox="1"/>
      </xdr:nvSpPr>
      <xdr:spPr>
        <a:xfrm>
          <a:off x="1628775"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331</xdr:row>
      <xdr:rowOff>0</xdr:rowOff>
    </xdr:from>
    <xdr:ext cx="184731" cy="264560"/>
    <xdr:sp macro="" textlink="">
      <xdr:nvSpPr>
        <xdr:cNvPr id="2451" name="TekstniOkvir 1"/>
        <xdr:cNvSpPr txBox="1"/>
      </xdr:nvSpPr>
      <xdr:spPr>
        <a:xfrm>
          <a:off x="1628775"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331</xdr:row>
      <xdr:rowOff>0</xdr:rowOff>
    </xdr:from>
    <xdr:ext cx="184731" cy="264560"/>
    <xdr:sp macro="" textlink="">
      <xdr:nvSpPr>
        <xdr:cNvPr id="2452" name="TekstniOkvir 1"/>
        <xdr:cNvSpPr txBox="1"/>
      </xdr:nvSpPr>
      <xdr:spPr>
        <a:xfrm>
          <a:off x="1628775"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331</xdr:row>
      <xdr:rowOff>0</xdr:rowOff>
    </xdr:from>
    <xdr:ext cx="184731" cy="264560"/>
    <xdr:sp macro="" textlink="">
      <xdr:nvSpPr>
        <xdr:cNvPr id="2453" name="TekstniOkvir 1"/>
        <xdr:cNvSpPr txBox="1"/>
      </xdr:nvSpPr>
      <xdr:spPr>
        <a:xfrm>
          <a:off x="1628775"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331</xdr:row>
      <xdr:rowOff>0</xdr:rowOff>
    </xdr:from>
    <xdr:ext cx="184731" cy="264560"/>
    <xdr:sp macro="" textlink="">
      <xdr:nvSpPr>
        <xdr:cNvPr id="2454" name="TekstniOkvir 1"/>
        <xdr:cNvSpPr txBox="1"/>
      </xdr:nvSpPr>
      <xdr:spPr>
        <a:xfrm>
          <a:off x="1628775"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331</xdr:row>
      <xdr:rowOff>0</xdr:rowOff>
    </xdr:from>
    <xdr:ext cx="184731" cy="264560"/>
    <xdr:sp macro="" textlink="">
      <xdr:nvSpPr>
        <xdr:cNvPr id="2455" name="TekstniOkvir 1"/>
        <xdr:cNvSpPr txBox="1"/>
      </xdr:nvSpPr>
      <xdr:spPr>
        <a:xfrm>
          <a:off x="1628775"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331</xdr:row>
      <xdr:rowOff>0</xdr:rowOff>
    </xdr:from>
    <xdr:ext cx="184731" cy="264560"/>
    <xdr:sp macro="" textlink="">
      <xdr:nvSpPr>
        <xdr:cNvPr id="2456" name="TekstniOkvir 1"/>
        <xdr:cNvSpPr txBox="1"/>
      </xdr:nvSpPr>
      <xdr:spPr>
        <a:xfrm>
          <a:off x="1628775"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331</xdr:row>
      <xdr:rowOff>0</xdr:rowOff>
    </xdr:from>
    <xdr:ext cx="184731" cy="264560"/>
    <xdr:sp macro="" textlink="">
      <xdr:nvSpPr>
        <xdr:cNvPr id="2457" name="TekstniOkvir 1"/>
        <xdr:cNvSpPr txBox="1"/>
      </xdr:nvSpPr>
      <xdr:spPr>
        <a:xfrm>
          <a:off x="1628775"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331</xdr:row>
      <xdr:rowOff>0</xdr:rowOff>
    </xdr:from>
    <xdr:ext cx="184731" cy="264560"/>
    <xdr:sp macro="" textlink="">
      <xdr:nvSpPr>
        <xdr:cNvPr id="2458" name="TekstniOkvir 1"/>
        <xdr:cNvSpPr txBox="1"/>
      </xdr:nvSpPr>
      <xdr:spPr>
        <a:xfrm>
          <a:off x="1628775"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331</xdr:row>
      <xdr:rowOff>0</xdr:rowOff>
    </xdr:from>
    <xdr:ext cx="184731" cy="264560"/>
    <xdr:sp macro="" textlink="">
      <xdr:nvSpPr>
        <xdr:cNvPr id="2459" name="TekstniOkvir 1"/>
        <xdr:cNvSpPr txBox="1"/>
      </xdr:nvSpPr>
      <xdr:spPr>
        <a:xfrm>
          <a:off x="1628775"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331</xdr:row>
      <xdr:rowOff>0</xdr:rowOff>
    </xdr:from>
    <xdr:ext cx="184731" cy="264560"/>
    <xdr:sp macro="" textlink="">
      <xdr:nvSpPr>
        <xdr:cNvPr id="2460" name="TekstniOkvir 1"/>
        <xdr:cNvSpPr txBox="1"/>
      </xdr:nvSpPr>
      <xdr:spPr>
        <a:xfrm>
          <a:off x="1628775"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331</xdr:row>
      <xdr:rowOff>0</xdr:rowOff>
    </xdr:from>
    <xdr:ext cx="184731" cy="264560"/>
    <xdr:sp macro="" textlink="">
      <xdr:nvSpPr>
        <xdr:cNvPr id="2461" name="TekstniOkvir 1"/>
        <xdr:cNvSpPr txBox="1"/>
      </xdr:nvSpPr>
      <xdr:spPr>
        <a:xfrm>
          <a:off x="1628775"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331</xdr:row>
      <xdr:rowOff>0</xdr:rowOff>
    </xdr:from>
    <xdr:ext cx="184731" cy="264560"/>
    <xdr:sp macro="" textlink="">
      <xdr:nvSpPr>
        <xdr:cNvPr id="2462" name="TekstniOkvir 1"/>
        <xdr:cNvSpPr txBox="1"/>
      </xdr:nvSpPr>
      <xdr:spPr>
        <a:xfrm>
          <a:off x="1628775"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331</xdr:row>
      <xdr:rowOff>0</xdr:rowOff>
    </xdr:from>
    <xdr:ext cx="184731" cy="264560"/>
    <xdr:sp macro="" textlink="">
      <xdr:nvSpPr>
        <xdr:cNvPr id="2463" name="TekstniOkvir 1"/>
        <xdr:cNvSpPr txBox="1"/>
      </xdr:nvSpPr>
      <xdr:spPr>
        <a:xfrm>
          <a:off x="1628775"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331</xdr:row>
      <xdr:rowOff>0</xdr:rowOff>
    </xdr:from>
    <xdr:ext cx="184731" cy="264560"/>
    <xdr:sp macro="" textlink="">
      <xdr:nvSpPr>
        <xdr:cNvPr id="2464" name="TekstniOkvir 1"/>
        <xdr:cNvSpPr txBox="1"/>
      </xdr:nvSpPr>
      <xdr:spPr>
        <a:xfrm>
          <a:off x="1628775"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331</xdr:row>
      <xdr:rowOff>0</xdr:rowOff>
    </xdr:from>
    <xdr:ext cx="184731" cy="264560"/>
    <xdr:sp macro="" textlink="">
      <xdr:nvSpPr>
        <xdr:cNvPr id="2465" name="TekstniOkvir 1"/>
        <xdr:cNvSpPr txBox="1"/>
      </xdr:nvSpPr>
      <xdr:spPr>
        <a:xfrm>
          <a:off x="1628775"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331</xdr:row>
      <xdr:rowOff>0</xdr:rowOff>
    </xdr:from>
    <xdr:ext cx="184731" cy="264560"/>
    <xdr:sp macro="" textlink="">
      <xdr:nvSpPr>
        <xdr:cNvPr id="2466" name="TekstniOkvir 1"/>
        <xdr:cNvSpPr txBox="1"/>
      </xdr:nvSpPr>
      <xdr:spPr>
        <a:xfrm>
          <a:off x="1628775"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331</xdr:row>
      <xdr:rowOff>0</xdr:rowOff>
    </xdr:from>
    <xdr:ext cx="184731" cy="264560"/>
    <xdr:sp macro="" textlink="">
      <xdr:nvSpPr>
        <xdr:cNvPr id="2467" name="TekstniOkvir 1"/>
        <xdr:cNvSpPr txBox="1"/>
      </xdr:nvSpPr>
      <xdr:spPr>
        <a:xfrm>
          <a:off x="1628775"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331</xdr:row>
      <xdr:rowOff>0</xdr:rowOff>
    </xdr:from>
    <xdr:ext cx="184731" cy="264560"/>
    <xdr:sp macro="" textlink="">
      <xdr:nvSpPr>
        <xdr:cNvPr id="2468" name="TekstniOkvir 1"/>
        <xdr:cNvSpPr txBox="1"/>
      </xdr:nvSpPr>
      <xdr:spPr>
        <a:xfrm>
          <a:off x="1628775"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331</xdr:row>
      <xdr:rowOff>0</xdr:rowOff>
    </xdr:from>
    <xdr:ext cx="184731" cy="264560"/>
    <xdr:sp macro="" textlink="">
      <xdr:nvSpPr>
        <xdr:cNvPr id="2469" name="TekstniOkvir 1"/>
        <xdr:cNvSpPr txBox="1"/>
      </xdr:nvSpPr>
      <xdr:spPr>
        <a:xfrm>
          <a:off x="1628775"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331</xdr:row>
      <xdr:rowOff>0</xdr:rowOff>
    </xdr:from>
    <xdr:ext cx="184731" cy="264560"/>
    <xdr:sp macro="" textlink="">
      <xdr:nvSpPr>
        <xdr:cNvPr id="2470" name="TekstniOkvir 1"/>
        <xdr:cNvSpPr txBox="1"/>
      </xdr:nvSpPr>
      <xdr:spPr>
        <a:xfrm>
          <a:off x="1628775"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331</xdr:row>
      <xdr:rowOff>0</xdr:rowOff>
    </xdr:from>
    <xdr:ext cx="184731" cy="264560"/>
    <xdr:sp macro="" textlink="">
      <xdr:nvSpPr>
        <xdr:cNvPr id="2471" name="TekstniOkvir 1"/>
        <xdr:cNvSpPr txBox="1"/>
      </xdr:nvSpPr>
      <xdr:spPr>
        <a:xfrm>
          <a:off x="1628775"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331</xdr:row>
      <xdr:rowOff>0</xdr:rowOff>
    </xdr:from>
    <xdr:ext cx="184731" cy="264560"/>
    <xdr:sp macro="" textlink="">
      <xdr:nvSpPr>
        <xdr:cNvPr id="2472" name="TekstniOkvir 1"/>
        <xdr:cNvSpPr txBox="1"/>
      </xdr:nvSpPr>
      <xdr:spPr>
        <a:xfrm>
          <a:off x="1628775"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331</xdr:row>
      <xdr:rowOff>0</xdr:rowOff>
    </xdr:from>
    <xdr:ext cx="184731" cy="264560"/>
    <xdr:sp macro="" textlink="">
      <xdr:nvSpPr>
        <xdr:cNvPr id="2473" name="TekstniOkvir 1"/>
        <xdr:cNvSpPr txBox="1"/>
      </xdr:nvSpPr>
      <xdr:spPr>
        <a:xfrm>
          <a:off x="1628775"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331</xdr:row>
      <xdr:rowOff>0</xdr:rowOff>
    </xdr:from>
    <xdr:ext cx="184731" cy="264560"/>
    <xdr:sp macro="" textlink="">
      <xdr:nvSpPr>
        <xdr:cNvPr id="2474" name="TekstniOkvir 1"/>
        <xdr:cNvSpPr txBox="1"/>
      </xdr:nvSpPr>
      <xdr:spPr>
        <a:xfrm>
          <a:off x="1628775"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331</xdr:row>
      <xdr:rowOff>0</xdr:rowOff>
    </xdr:from>
    <xdr:ext cx="184731" cy="264560"/>
    <xdr:sp macro="" textlink="">
      <xdr:nvSpPr>
        <xdr:cNvPr id="2475" name="TekstniOkvir 1"/>
        <xdr:cNvSpPr txBox="1"/>
      </xdr:nvSpPr>
      <xdr:spPr>
        <a:xfrm>
          <a:off x="1628775"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331</xdr:row>
      <xdr:rowOff>0</xdr:rowOff>
    </xdr:from>
    <xdr:ext cx="184731" cy="264560"/>
    <xdr:sp macro="" textlink="">
      <xdr:nvSpPr>
        <xdr:cNvPr id="2476" name="TekstniOkvir 1"/>
        <xdr:cNvSpPr txBox="1"/>
      </xdr:nvSpPr>
      <xdr:spPr>
        <a:xfrm>
          <a:off x="1628775"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331</xdr:row>
      <xdr:rowOff>0</xdr:rowOff>
    </xdr:from>
    <xdr:ext cx="184731" cy="264560"/>
    <xdr:sp macro="" textlink="">
      <xdr:nvSpPr>
        <xdr:cNvPr id="2477" name="TekstniOkvir 1"/>
        <xdr:cNvSpPr txBox="1"/>
      </xdr:nvSpPr>
      <xdr:spPr>
        <a:xfrm>
          <a:off x="1628775"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331</xdr:row>
      <xdr:rowOff>0</xdr:rowOff>
    </xdr:from>
    <xdr:ext cx="184731" cy="264560"/>
    <xdr:sp macro="" textlink="">
      <xdr:nvSpPr>
        <xdr:cNvPr id="2478" name="TekstniOkvir 1"/>
        <xdr:cNvSpPr txBox="1"/>
      </xdr:nvSpPr>
      <xdr:spPr>
        <a:xfrm>
          <a:off x="1628775"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331</xdr:row>
      <xdr:rowOff>0</xdr:rowOff>
    </xdr:from>
    <xdr:ext cx="184731" cy="264560"/>
    <xdr:sp macro="" textlink="">
      <xdr:nvSpPr>
        <xdr:cNvPr id="2479" name="TekstniOkvir 1"/>
        <xdr:cNvSpPr txBox="1"/>
      </xdr:nvSpPr>
      <xdr:spPr>
        <a:xfrm>
          <a:off x="1628775"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331</xdr:row>
      <xdr:rowOff>0</xdr:rowOff>
    </xdr:from>
    <xdr:ext cx="184731" cy="264560"/>
    <xdr:sp macro="" textlink="">
      <xdr:nvSpPr>
        <xdr:cNvPr id="2480" name="TekstniOkvir 1"/>
        <xdr:cNvSpPr txBox="1"/>
      </xdr:nvSpPr>
      <xdr:spPr>
        <a:xfrm>
          <a:off x="1628775"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331</xdr:row>
      <xdr:rowOff>0</xdr:rowOff>
    </xdr:from>
    <xdr:ext cx="184731" cy="264560"/>
    <xdr:sp macro="" textlink="">
      <xdr:nvSpPr>
        <xdr:cNvPr id="2481" name="TekstniOkvir 1"/>
        <xdr:cNvSpPr txBox="1"/>
      </xdr:nvSpPr>
      <xdr:spPr>
        <a:xfrm>
          <a:off x="1628775"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331</xdr:row>
      <xdr:rowOff>0</xdr:rowOff>
    </xdr:from>
    <xdr:ext cx="184731" cy="264560"/>
    <xdr:sp macro="" textlink="">
      <xdr:nvSpPr>
        <xdr:cNvPr id="2482" name="TekstniOkvir 1"/>
        <xdr:cNvSpPr txBox="1"/>
      </xdr:nvSpPr>
      <xdr:spPr>
        <a:xfrm>
          <a:off x="1628775"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331</xdr:row>
      <xdr:rowOff>0</xdr:rowOff>
    </xdr:from>
    <xdr:ext cx="184731" cy="264560"/>
    <xdr:sp macro="" textlink="">
      <xdr:nvSpPr>
        <xdr:cNvPr id="2483" name="TekstniOkvir 1"/>
        <xdr:cNvSpPr txBox="1"/>
      </xdr:nvSpPr>
      <xdr:spPr>
        <a:xfrm>
          <a:off x="1628775"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331</xdr:row>
      <xdr:rowOff>0</xdr:rowOff>
    </xdr:from>
    <xdr:ext cx="184731" cy="264560"/>
    <xdr:sp macro="" textlink="">
      <xdr:nvSpPr>
        <xdr:cNvPr id="2484" name="TekstniOkvir 1"/>
        <xdr:cNvSpPr txBox="1"/>
      </xdr:nvSpPr>
      <xdr:spPr>
        <a:xfrm>
          <a:off x="1628775"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331</xdr:row>
      <xdr:rowOff>0</xdr:rowOff>
    </xdr:from>
    <xdr:ext cx="184731" cy="264560"/>
    <xdr:sp macro="" textlink="">
      <xdr:nvSpPr>
        <xdr:cNvPr id="2485" name="TekstniOkvir 1"/>
        <xdr:cNvSpPr txBox="1"/>
      </xdr:nvSpPr>
      <xdr:spPr>
        <a:xfrm>
          <a:off x="1628775"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331</xdr:row>
      <xdr:rowOff>0</xdr:rowOff>
    </xdr:from>
    <xdr:ext cx="184731" cy="264560"/>
    <xdr:sp macro="" textlink="">
      <xdr:nvSpPr>
        <xdr:cNvPr id="2486" name="TekstniOkvir 1"/>
        <xdr:cNvSpPr txBox="1"/>
      </xdr:nvSpPr>
      <xdr:spPr>
        <a:xfrm>
          <a:off x="1628775"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331</xdr:row>
      <xdr:rowOff>0</xdr:rowOff>
    </xdr:from>
    <xdr:ext cx="184731" cy="264560"/>
    <xdr:sp macro="" textlink="">
      <xdr:nvSpPr>
        <xdr:cNvPr id="2487" name="TekstniOkvir 1"/>
        <xdr:cNvSpPr txBox="1"/>
      </xdr:nvSpPr>
      <xdr:spPr>
        <a:xfrm>
          <a:off x="1628775"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331</xdr:row>
      <xdr:rowOff>0</xdr:rowOff>
    </xdr:from>
    <xdr:ext cx="184731" cy="264560"/>
    <xdr:sp macro="" textlink="">
      <xdr:nvSpPr>
        <xdr:cNvPr id="2488" name="TekstniOkvir 1"/>
        <xdr:cNvSpPr txBox="1"/>
      </xdr:nvSpPr>
      <xdr:spPr>
        <a:xfrm>
          <a:off x="1628775"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331</xdr:row>
      <xdr:rowOff>0</xdr:rowOff>
    </xdr:from>
    <xdr:ext cx="184731" cy="264560"/>
    <xdr:sp macro="" textlink="">
      <xdr:nvSpPr>
        <xdr:cNvPr id="2489" name="TekstniOkvir 1"/>
        <xdr:cNvSpPr txBox="1"/>
      </xdr:nvSpPr>
      <xdr:spPr>
        <a:xfrm>
          <a:off x="1628775"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331</xdr:row>
      <xdr:rowOff>0</xdr:rowOff>
    </xdr:from>
    <xdr:ext cx="184731" cy="264560"/>
    <xdr:sp macro="" textlink="">
      <xdr:nvSpPr>
        <xdr:cNvPr id="2490" name="TekstniOkvir 1"/>
        <xdr:cNvSpPr txBox="1"/>
      </xdr:nvSpPr>
      <xdr:spPr>
        <a:xfrm>
          <a:off x="1628775"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331</xdr:row>
      <xdr:rowOff>0</xdr:rowOff>
    </xdr:from>
    <xdr:ext cx="184731" cy="264560"/>
    <xdr:sp macro="" textlink="">
      <xdr:nvSpPr>
        <xdr:cNvPr id="2491" name="TekstniOkvir 1"/>
        <xdr:cNvSpPr txBox="1"/>
      </xdr:nvSpPr>
      <xdr:spPr>
        <a:xfrm>
          <a:off x="1628775" y="5052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333</xdr:row>
      <xdr:rowOff>0</xdr:rowOff>
    </xdr:from>
    <xdr:ext cx="184731" cy="264560"/>
    <xdr:sp macro="" textlink="">
      <xdr:nvSpPr>
        <xdr:cNvPr id="2514" name="TekstniOkvir 1"/>
        <xdr:cNvSpPr txBox="1"/>
      </xdr:nvSpPr>
      <xdr:spPr>
        <a:xfrm>
          <a:off x="3676650" y="5206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333</xdr:row>
      <xdr:rowOff>0</xdr:rowOff>
    </xdr:from>
    <xdr:ext cx="184731" cy="264560"/>
    <xdr:sp macro="" textlink="">
      <xdr:nvSpPr>
        <xdr:cNvPr id="2515" name="TekstniOkvir 1"/>
        <xdr:cNvSpPr txBox="1"/>
      </xdr:nvSpPr>
      <xdr:spPr>
        <a:xfrm>
          <a:off x="3676650" y="5206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333</xdr:row>
      <xdr:rowOff>0</xdr:rowOff>
    </xdr:from>
    <xdr:ext cx="184731" cy="264560"/>
    <xdr:sp macro="" textlink="">
      <xdr:nvSpPr>
        <xdr:cNvPr id="2516" name="TekstniOkvir 1"/>
        <xdr:cNvSpPr txBox="1"/>
      </xdr:nvSpPr>
      <xdr:spPr>
        <a:xfrm>
          <a:off x="3676650" y="5206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333</xdr:row>
      <xdr:rowOff>0</xdr:rowOff>
    </xdr:from>
    <xdr:ext cx="184731" cy="264560"/>
    <xdr:sp macro="" textlink="">
      <xdr:nvSpPr>
        <xdr:cNvPr id="2517" name="TekstniOkvir 1"/>
        <xdr:cNvSpPr txBox="1"/>
      </xdr:nvSpPr>
      <xdr:spPr>
        <a:xfrm>
          <a:off x="3676650" y="5206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333</xdr:row>
      <xdr:rowOff>0</xdr:rowOff>
    </xdr:from>
    <xdr:ext cx="184731" cy="264560"/>
    <xdr:sp macro="" textlink="">
      <xdr:nvSpPr>
        <xdr:cNvPr id="2518" name="TekstniOkvir 1"/>
        <xdr:cNvSpPr txBox="1"/>
      </xdr:nvSpPr>
      <xdr:spPr>
        <a:xfrm>
          <a:off x="3676650" y="5206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333</xdr:row>
      <xdr:rowOff>0</xdr:rowOff>
    </xdr:from>
    <xdr:ext cx="184731" cy="264560"/>
    <xdr:sp macro="" textlink="">
      <xdr:nvSpPr>
        <xdr:cNvPr id="2519" name="TekstniOkvir 1"/>
        <xdr:cNvSpPr txBox="1"/>
      </xdr:nvSpPr>
      <xdr:spPr>
        <a:xfrm>
          <a:off x="3676650" y="5206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333</xdr:row>
      <xdr:rowOff>0</xdr:rowOff>
    </xdr:from>
    <xdr:ext cx="184731" cy="264560"/>
    <xdr:sp macro="" textlink="">
      <xdr:nvSpPr>
        <xdr:cNvPr id="2520" name="TekstniOkvir 1"/>
        <xdr:cNvSpPr txBox="1"/>
      </xdr:nvSpPr>
      <xdr:spPr>
        <a:xfrm>
          <a:off x="3676650" y="5206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333</xdr:row>
      <xdr:rowOff>0</xdr:rowOff>
    </xdr:from>
    <xdr:ext cx="184731" cy="264560"/>
    <xdr:sp macro="" textlink="">
      <xdr:nvSpPr>
        <xdr:cNvPr id="2521" name="TekstniOkvir 1"/>
        <xdr:cNvSpPr txBox="1"/>
      </xdr:nvSpPr>
      <xdr:spPr>
        <a:xfrm>
          <a:off x="3676650" y="5206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333</xdr:row>
      <xdr:rowOff>0</xdr:rowOff>
    </xdr:from>
    <xdr:ext cx="184731" cy="264560"/>
    <xdr:sp macro="" textlink="">
      <xdr:nvSpPr>
        <xdr:cNvPr id="2522" name="TekstniOkvir 1"/>
        <xdr:cNvSpPr txBox="1"/>
      </xdr:nvSpPr>
      <xdr:spPr>
        <a:xfrm>
          <a:off x="3676650" y="5206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333</xdr:row>
      <xdr:rowOff>0</xdr:rowOff>
    </xdr:from>
    <xdr:ext cx="184731" cy="264560"/>
    <xdr:sp macro="" textlink="">
      <xdr:nvSpPr>
        <xdr:cNvPr id="2523" name="TekstniOkvir 1"/>
        <xdr:cNvSpPr txBox="1"/>
      </xdr:nvSpPr>
      <xdr:spPr>
        <a:xfrm>
          <a:off x="3676650" y="5206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333</xdr:row>
      <xdr:rowOff>0</xdr:rowOff>
    </xdr:from>
    <xdr:ext cx="184731" cy="264560"/>
    <xdr:sp macro="" textlink="">
      <xdr:nvSpPr>
        <xdr:cNvPr id="2524" name="TekstniOkvir 1"/>
        <xdr:cNvSpPr txBox="1"/>
      </xdr:nvSpPr>
      <xdr:spPr>
        <a:xfrm>
          <a:off x="3676650" y="5206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333</xdr:row>
      <xdr:rowOff>0</xdr:rowOff>
    </xdr:from>
    <xdr:ext cx="184731" cy="264560"/>
    <xdr:sp macro="" textlink="">
      <xdr:nvSpPr>
        <xdr:cNvPr id="2525" name="TekstniOkvir 1"/>
        <xdr:cNvSpPr txBox="1"/>
      </xdr:nvSpPr>
      <xdr:spPr>
        <a:xfrm>
          <a:off x="3676650" y="5206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333</xdr:row>
      <xdr:rowOff>0</xdr:rowOff>
    </xdr:from>
    <xdr:ext cx="184731" cy="264560"/>
    <xdr:sp macro="" textlink="">
      <xdr:nvSpPr>
        <xdr:cNvPr id="2526" name="TekstniOkvir 1"/>
        <xdr:cNvSpPr txBox="1"/>
      </xdr:nvSpPr>
      <xdr:spPr>
        <a:xfrm>
          <a:off x="3676650" y="5206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333</xdr:row>
      <xdr:rowOff>0</xdr:rowOff>
    </xdr:from>
    <xdr:ext cx="184731" cy="264560"/>
    <xdr:sp macro="" textlink="">
      <xdr:nvSpPr>
        <xdr:cNvPr id="2527" name="TekstniOkvir 1"/>
        <xdr:cNvSpPr txBox="1"/>
      </xdr:nvSpPr>
      <xdr:spPr>
        <a:xfrm>
          <a:off x="3676650" y="5206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333</xdr:row>
      <xdr:rowOff>0</xdr:rowOff>
    </xdr:from>
    <xdr:ext cx="184731" cy="264560"/>
    <xdr:sp macro="" textlink="">
      <xdr:nvSpPr>
        <xdr:cNvPr id="2528" name="TekstniOkvir 1"/>
        <xdr:cNvSpPr txBox="1"/>
      </xdr:nvSpPr>
      <xdr:spPr>
        <a:xfrm>
          <a:off x="3676650" y="5206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333</xdr:row>
      <xdr:rowOff>0</xdr:rowOff>
    </xdr:from>
    <xdr:ext cx="184731" cy="264560"/>
    <xdr:sp macro="" textlink="">
      <xdr:nvSpPr>
        <xdr:cNvPr id="2529" name="TekstniOkvir 1"/>
        <xdr:cNvSpPr txBox="1"/>
      </xdr:nvSpPr>
      <xdr:spPr>
        <a:xfrm>
          <a:off x="3676650" y="5206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333</xdr:row>
      <xdr:rowOff>0</xdr:rowOff>
    </xdr:from>
    <xdr:ext cx="184731" cy="264560"/>
    <xdr:sp macro="" textlink="">
      <xdr:nvSpPr>
        <xdr:cNvPr id="2530" name="TekstniOkvir 1"/>
        <xdr:cNvSpPr txBox="1"/>
      </xdr:nvSpPr>
      <xdr:spPr>
        <a:xfrm>
          <a:off x="3676650" y="5206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333</xdr:row>
      <xdr:rowOff>0</xdr:rowOff>
    </xdr:from>
    <xdr:ext cx="184731" cy="264560"/>
    <xdr:sp macro="" textlink="">
      <xdr:nvSpPr>
        <xdr:cNvPr id="2531" name="TekstniOkvir 1"/>
        <xdr:cNvSpPr txBox="1"/>
      </xdr:nvSpPr>
      <xdr:spPr>
        <a:xfrm>
          <a:off x="3676650" y="5206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333</xdr:row>
      <xdr:rowOff>0</xdr:rowOff>
    </xdr:from>
    <xdr:ext cx="184731" cy="264560"/>
    <xdr:sp macro="" textlink="">
      <xdr:nvSpPr>
        <xdr:cNvPr id="2532" name="TekstniOkvir 1"/>
        <xdr:cNvSpPr txBox="1"/>
      </xdr:nvSpPr>
      <xdr:spPr>
        <a:xfrm>
          <a:off x="3676650" y="5206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333</xdr:row>
      <xdr:rowOff>0</xdr:rowOff>
    </xdr:from>
    <xdr:ext cx="184731" cy="264560"/>
    <xdr:sp macro="" textlink="">
      <xdr:nvSpPr>
        <xdr:cNvPr id="2533" name="TekstniOkvir 1"/>
        <xdr:cNvSpPr txBox="1"/>
      </xdr:nvSpPr>
      <xdr:spPr>
        <a:xfrm>
          <a:off x="3676650" y="5206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333</xdr:row>
      <xdr:rowOff>0</xdr:rowOff>
    </xdr:from>
    <xdr:ext cx="184731" cy="264560"/>
    <xdr:sp macro="" textlink="">
      <xdr:nvSpPr>
        <xdr:cNvPr id="2534" name="TekstniOkvir 1"/>
        <xdr:cNvSpPr txBox="1"/>
      </xdr:nvSpPr>
      <xdr:spPr>
        <a:xfrm>
          <a:off x="3676650" y="5206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333</xdr:row>
      <xdr:rowOff>0</xdr:rowOff>
    </xdr:from>
    <xdr:ext cx="184731" cy="264560"/>
    <xdr:sp macro="" textlink="">
      <xdr:nvSpPr>
        <xdr:cNvPr id="2535" name="TekstniOkvir 1"/>
        <xdr:cNvSpPr txBox="1"/>
      </xdr:nvSpPr>
      <xdr:spPr>
        <a:xfrm>
          <a:off x="3676650" y="5206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335</xdr:row>
      <xdr:rowOff>0</xdr:rowOff>
    </xdr:from>
    <xdr:ext cx="184731" cy="264560"/>
    <xdr:sp macro="" textlink="">
      <xdr:nvSpPr>
        <xdr:cNvPr id="2536" name="TekstniOkvir 1"/>
        <xdr:cNvSpPr txBox="1"/>
      </xdr:nvSpPr>
      <xdr:spPr>
        <a:xfrm>
          <a:off x="3676650" y="543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335</xdr:row>
      <xdr:rowOff>0</xdr:rowOff>
    </xdr:from>
    <xdr:ext cx="184731" cy="264560"/>
    <xdr:sp macro="" textlink="">
      <xdr:nvSpPr>
        <xdr:cNvPr id="2537" name="TekstniOkvir 1"/>
        <xdr:cNvSpPr txBox="1"/>
      </xdr:nvSpPr>
      <xdr:spPr>
        <a:xfrm>
          <a:off x="3676650" y="543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335</xdr:row>
      <xdr:rowOff>0</xdr:rowOff>
    </xdr:from>
    <xdr:ext cx="184731" cy="264560"/>
    <xdr:sp macro="" textlink="">
      <xdr:nvSpPr>
        <xdr:cNvPr id="2538" name="TekstniOkvir 1"/>
        <xdr:cNvSpPr txBox="1"/>
      </xdr:nvSpPr>
      <xdr:spPr>
        <a:xfrm>
          <a:off x="3676650" y="543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335</xdr:row>
      <xdr:rowOff>0</xdr:rowOff>
    </xdr:from>
    <xdr:ext cx="184731" cy="264560"/>
    <xdr:sp macro="" textlink="">
      <xdr:nvSpPr>
        <xdr:cNvPr id="2539" name="TekstniOkvir 1"/>
        <xdr:cNvSpPr txBox="1"/>
      </xdr:nvSpPr>
      <xdr:spPr>
        <a:xfrm>
          <a:off x="3676650" y="543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335</xdr:row>
      <xdr:rowOff>0</xdr:rowOff>
    </xdr:from>
    <xdr:ext cx="184731" cy="264560"/>
    <xdr:sp macro="" textlink="">
      <xdr:nvSpPr>
        <xdr:cNvPr id="2540" name="TekstniOkvir 1"/>
        <xdr:cNvSpPr txBox="1"/>
      </xdr:nvSpPr>
      <xdr:spPr>
        <a:xfrm>
          <a:off x="3676650" y="543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335</xdr:row>
      <xdr:rowOff>0</xdr:rowOff>
    </xdr:from>
    <xdr:ext cx="184731" cy="264560"/>
    <xdr:sp macro="" textlink="">
      <xdr:nvSpPr>
        <xdr:cNvPr id="2541" name="TekstniOkvir 1"/>
        <xdr:cNvSpPr txBox="1"/>
      </xdr:nvSpPr>
      <xdr:spPr>
        <a:xfrm>
          <a:off x="3676650" y="543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335</xdr:row>
      <xdr:rowOff>0</xdr:rowOff>
    </xdr:from>
    <xdr:ext cx="184731" cy="264560"/>
    <xdr:sp macro="" textlink="">
      <xdr:nvSpPr>
        <xdr:cNvPr id="2542" name="TekstniOkvir 1"/>
        <xdr:cNvSpPr txBox="1"/>
      </xdr:nvSpPr>
      <xdr:spPr>
        <a:xfrm>
          <a:off x="3676650" y="543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335</xdr:row>
      <xdr:rowOff>0</xdr:rowOff>
    </xdr:from>
    <xdr:ext cx="184731" cy="264560"/>
    <xdr:sp macro="" textlink="">
      <xdr:nvSpPr>
        <xdr:cNvPr id="2543" name="TekstniOkvir 1"/>
        <xdr:cNvSpPr txBox="1"/>
      </xdr:nvSpPr>
      <xdr:spPr>
        <a:xfrm>
          <a:off x="3676650" y="543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335</xdr:row>
      <xdr:rowOff>0</xdr:rowOff>
    </xdr:from>
    <xdr:ext cx="184731" cy="264560"/>
    <xdr:sp macro="" textlink="">
      <xdr:nvSpPr>
        <xdr:cNvPr id="2544" name="TekstniOkvir 1"/>
        <xdr:cNvSpPr txBox="1"/>
      </xdr:nvSpPr>
      <xdr:spPr>
        <a:xfrm>
          <a:off x="3676650" y="543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335</xdr:row>
      <xdr:rowOff>0</xdr:rowOff>
    </xdr:from>
    <xdr:ext cx="184731" cy="264560"/>
    <xdr:sp macro="" textlink="">
      <xdr:nvSpPr>
        <xdr:cNvPr id="2545" name="TekstniOkvir 1"/>
        <xdr:cNvSpPr txBox="1"/>
      </xdr:nvSpPr>
      <xdr:spPr>
        <a:xfrm>
          <a:off x="3676650" y="543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335</xdr:row>
      <xdr:rowOff>0</xdr:rowOff>
    </xdr:from>
    <xdr:ext cx="184731" cy="264560"/>
    <xdr:sp macro="" textlink="">
      <xdr:nvSpPr>
        <xdr:cNvPr id="2546" name="TekstniOkvir 1"/>
        <xdr:cNvSpPr txBox="1"/>
      </xdr:nvSpPr>
      <xdr:spPr>
        <a:xfrm>
          <a:off x="3676650" y="543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335</xdr:row>
      <xdr:rowOff>0</xdr:rowOff>
    </xdr:from>
    <xdr:ext cx="184731" cy="264560"/>
    <xdr:sp macro="" textlink="">
      <xdr:nvSpPr>
        <xdr:cNvPr id="2547" name="TekstniOkvir 1"/>
        <xdr:cNvSpPr txBox="1"/>
      </xdr:nvSpPr>
      <xdr:spPr>
        <a:xfrm>
          <a:off x="3676650" y="543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335</xdr:row>
      <xdr:rowOff>0</xdr:rowOff>
    </xdr:from>
    <xdr:ext cx="184731" cy="264560"/>
    <xdr:sp macro="" textlink="">
      <xdr:nvSpPr>
        <xdr:cNvPr id="2548" name="TekstniOkvir 1"/>
        <xdr:cNvSpPr txBox="1"/>
      </xdr:nvSpPr>
      <xdr:spPr>
        <a:xfrm>
          <a:off x="3676650" y="543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335</xdr:row>
      <xdr:rowOff>0</xdr:rowOff>
    </xdr:from>
    <xdr:ext cx="184731" cy="264560"/>
    <xdr:sp macro="" textlink="">
      <xdr:nvSpPr>
        <xdr:cNvPr id="2549" name="TekstniOkvir 1"/>
        <xdr:cNvSpPr txBox="1"/>
      </xdr:nvSpPr>
      <xdr:spPr>
        <a:xfrm>
          <a:off x="3676650" y="543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335</xdr:row>
      <xdr:rowOff>0</xdr:rowOff>
    </xdr:from>
    <xdr:ext cx="184731" cy="264560"/>
    <xdr:sp macro="" textlink="">
      <xdr:nvSpPr>
        <xdr:cNvPr id="2550" name="TekstniOkvir 1"/>
        <xdr:cNvSpPr txBox="1"/>
      </xdr:nvSpPr>
      <xdr:spPr>
        <a:xfrm>
          <a:off x="3676650" y="543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335</xdr:row>
      <xdr:rowOff>0</xdr:rowOff>
    </xdr:from>
    <xdr:ext cx="184731" cy="264560"/>
    <xdr:sp macro="" textlink="">
      <xdr:nvSpPr>
        <xdr:cNvPr id="2551" name="TekstniOkvir 1"/>
        <xdr:cNvSpPr txBox="1"/>
      </xdr:nvSpPr>
      <xdr:spPr>
        <a:xfrm>
          <a:off x="3676650" y="543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335</xdr:row>
      <xdr:rowOff>0</xdr:rowOff>
    </xdr:from>
    <xdr:ext cx="184731" cy="264560"/>
    <xdr:sp macro="" textlink="">
      <xdr:nvSpPr>
        <xdr:cNvPr id="2552" name="TekstniOkvir 1"/>
        <xdr:cNvSpPr txBox="1"/>
      </xdr:nvSpPr>
      <xdr:spPr>
        <a:xfrm>
          <a:off x="3676650" y="543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335</xdr:row>
      <xdr:rowOff>0</xdr:rowOff>
    </xdr:from>
    <xdr:ext cx="184731" cy="264560"/>
    <xdr:sp macro="" textlink="">
      <xdr:nvSpPr>
        <xdr:cNvPr id="2553" name="TekstniOkvir 1"/>
        <xdr:cNvSpPr txBox="1"/>
      </xdr:nvSpPr>
      <xdr:spPr>
        <a:xfrm>
          <a:off x="3676650" y="543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335</xdr:row>
      <xdr:rowOff>0</xdr:rowOff>
    </xdr:from>
    <xdr:ext cx="184731" cy="264560"/>
    <xdr:sp macro="" textlink="">
      <xdr:nvSpPr>
        <xdr:cNvPr id="2554" name="TekstniOkvir 1"/>
        <xdr:cNvSpPr txBox="1"/>
      </xdr:nvSpPr>
      <xdr:spPr>
        <a:xfrm>
          <a:off x="3676650" y="543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335</xdr:row>
      <xdr:rowOff>0</xdr:rowOff>
    </xdr:from>
    <xdr:ext cx="184731" cy="264560"/>
    <xdr:sp macro="" textlink="">
      <xdr:nvSpPr>
        <xdr:cNvPr id="2555" name="TekstniOkvir 1"/>
        <xdr:cNvSpPr txBox="1"/>
      </xdr:nvSpPr>
      <xdr:spPr>
        <a:xfrm>
          <a:off x="3676650" y="543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335</xdr:row>
      <xdr:rowOff>0</xdr:rowOff>
    </xdr:from>
    <xdr:ext cx="184731" cy="264560"/>
    <xdr:sp macro="" textlink="">
      <xdr:nvSpPr>
        <xdr:cNvPr id="2556" name="TekstniOkvir 1"/>
        <xdr:cNvSpPr txBox="1"/>
      </xdr:nvSpPr>
      <xdr:spPr>
        <a:xfrm>
          <a:off x="3676650" y="543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335</xdr:row>
      <xdr:rowOff>0</xdr:rowOff>
    </xdr:from>
    <xdr:ext cx="184731" cy="264560"/>
    <xdr:sp macro="" textlink="">
      <xdr:nvSpPr>
        <xdr:cNvPr id="2557" name="TekstniOkvir 1"/>
        <xdr:cNvSpPr txBox="1"/>
      </xdr:nvSpPr>
      <xdr:spPr>
        <a:xfrm>
          <a:off x="3676650" y="543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337</xdr:row>
      <xdr:rowOff>0</xdr:rowOff>
    </xdr:from>
    <xdr:ext cx="184731" cy="264560"/>
    <xdr:sp macro="" textlink="">
      <xdr:nvSpPr>
        <xdr:cNvPr id="2588" name="TekstniOkvir 1"/>
        <xdr:cNvSpPr txBox="1"/>
      </xdr:nvSpPr>
      <xdr:spPr>
        <a:xfrm>
          <a:off x="3676650" y="6584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337</xdr:row>
      <xdr:rowOff>0</xdr:rowOff>
    </xdr:from>
    <xdr:ext cx="184731" cy="264560"/>
    <xdr:sp macro="" textlink="">
      <xdr:nvSpPr>
        <xdr:cNvPr id="2589" name="TekstniOkvir 1"/>
        <xdr:cNvSpPr txBox="1"/>
      </xdr:nvSpPr>
      <xdr:spPr>
        <a:xfrm>
          <a:off x="3676650" y="6584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337</xdr:row>
      <xdr:rowOff>0</xdr:rowOff>
    </xdr:from>
    <xdr:ext cx="184731" cy="264560"/>
    <xdr:sp macro="" textlink="">
      <xdr:nvSpPr>
        <xdr:cNvPr id="2590" name="TekstniOkvir 1"/>
        <xdr:cNvSpPr txBox="1"/>
      </xdr:nvSpPr>
      <xdr:spPr>
        <a:xfrm>
          <a:off x="3676650" y="6584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337</xdr:row>
      <xdr:rowOff>0</xdr:rowOff>
    </xdr:from>
    <xdr:ext cx="184731" cy="264560"/>
    <xdr:sp macro="" textlink="">
      <xdr:nvSpPr>
        <xdr:cNvPr id="2591" name="TekstniOkvir 1"/>
        <xdr:cNvSpPr txBox="1"/>
      </xdr:nvSpPr>
      <xdr:spPr>
        <a:xfrm>
          <a:off x="3676650" y="6584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337</xdr:row>
      <xdr:rowOff>0</xdr:rowOff>
    </xdr:from>
    <xdr:ext cx="184731" cy="264560"/>
    <xdr:sp macro="" textlink="">
      <xdr:nvSpPr>
        <xdr:cNvPr id="2592" name="TekstniOkvir 1"/>
        <xdr:cNvSpPr txBox="1"/>
      </xdr:nvSpPr>
      <xdr:spPr>
        <a:xfrm>
          <a:off x="3676650" y="6584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337</xdr:row>
      <xdr:rowOff>0</xdr:rowOff>
    </xdr:from>
    <xdr:ext cx="184731" cy="264560"/>
    <xdr:sp macro="" textlink="">
      <xdr:nvSpPr>
        <xdr:cNvPr id="2593" name="TekstniOkvir 1"/>
        <xdr:cNvSpPr txBox="1"/>
      </xdr:nvSpPr>
      <xdr:spPr>
        <a:xfrm>
          <a:off x="3676650" y="6584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337</xdr:row>
      <xdr:rowOff>0</xdr:rowOff>
    </xdr:from>
    <xdr:ext cx="184731" cy="264560"/>
    <xdr:sp macro="" textlink="">
      <xdr:nvSpPr>
        <xdr:cNvPr id="2594" name="TekstniOkvir 1"/>
        <xdr:cNvSpPr txBox="1"/>
      </xdr:nvSpPr>
      <xdr:spPr>
        <a:xfrm>
          <a:off x="3676650" y="6584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337</xdr:row>
      <xdr:rowOff>0</xdr:rowOff>
    </xdr:from>
    <xdr:ext cx="184731" cy="264560"/>
    <xdr:sp macro="" textlink="">
      <xdr:nvSpPr>
        <xdr:cNvPr id="2595" name="TekstniOkvir 1"/>
        <xdr:cNvSpPr txBox="1"/>
      </xdr:nvSpPr>
      <xdr:spPr>
        <a:xfrm>
          <a:off x="3676650" y="6584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337</xdr:row>
      <xdr:rowOff>0</xdr:rowOff>
    </xdr:from>
    <xdr:ext cx="184731" cy="264560"/>
    <xdr:sp macro="" textlink="">
      <xdr:nvSpPr>
        <xdr:cNvPr id="2596" name="TekstniOkvir 1"/>
        <xdr:cNvSpPr txBox="1"/>
      </xdr:nvSpPr>
      <xdr:spPr>
        <a:xfrm>
          <a:off x="3676650" y="6584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337</xdr:row>
      <xdr:rowOff>0</xdr:rowOff>
    </xdr:from>
    <xdr:ext cx="184731" cy="264560"/>
    <xdr:sp macro="" textlink="">
      <xdr:nvSpPr>
        <xdr:cNvPr id="2597" name="TekstniOkvir 1"/>
        <xdr:cNvSpPr txBox="1"/>
      </xdr:nvSpPr>
      <xdr:spPr>
        <a:xfrm>
          <a:off x="3676650" y="6584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337</xdr:row>
      <xdr:rowOff>0</xdr:rowOff>
    </xdr:from>
    <xdr:ext cx="184731" cy="264560"/>
    <xdr:sp macro="" textlink="">
      <xdr:nvSpPr>
        <xdr:cNvPr id="2598" name="TekstniOkvir 1"/>
        <xdr:cNvSpPr txBox="1"/>
      </xdr:nvSpPr>
      <xdr:spPr>
        <a:xfrm>
          <a:off x="3676650" y="6584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337</xdr:row>
      <xdr:rowOff>0</xdr:rowOff>
    </xdr:from>
    <xdr:ext cx="184731" cy="264560"/>
    <xdr:sp macro="" textlink="">
      <xdr:nvSpPr>
        <xdr:cNvPr id="2599" name="TekstniOkvir 1"/>
        <xdr:cNvSpPr txBox="1"/>
      </xdr:nvSpPr>
      <xdr:spPr>
        <a:xfrm>
          <a:off x="3676650" y="6584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337</xdr:row>
      <xdr:rowOff>0</xdr:rowOff>
    </xdr:from>
    <xdr:ext cx="184731" cy="264560"/>
    <xdr:sp macro="" textlink="">
      <xdr:nvSpPr>
        <xdr:cNvPr id="2600" name="TekstniOkvir 1"/>
        <xdr:cNvSpPr txBox="1"/>
      </xdr:nvSpPr>
      <xdr:spPr>
        <a:xfrm>
          <a:off x="3676650" y="6584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337</xdr:row>
      <xdr:rowOff>0</xdr:rowOff>
    </xdr:from>
    <xdr:ext cx="184731" cy="264560"/>
    <xdr:sp macro="" textlink="">
      <xdr:nvSpPr>
        <xdr:cNvPr id="2601" name="TekstniOkvir 1"/>
        <xdr:cNvSpPr txBox="1"/>
      </xdr:nvSpPr>
      <xdr:spPr>
        <a:xfrm>
          <a:off x="3676650" y="6584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337</xdr:row>
      <xdr:rowOff>0</xdr:rowOff>
    </xdr:from>
    <xdr:ext cx="184731" cy="264560"/>
    <xdr:sp macro="" textlink="">
      <xdr:nvSpPr>
        <xdr:cNvPr id="2602" name="TekstniOkvir 1"/>
        <xdr:cNvSpPr txBox="1"/>
      </xdr:nvSpPr>
      <xdr:spPr>
        <a:xfrm>
          <a:off x="3676650" y="6584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337</xdr:row>
      <xdr:rowOff>0</xdr:rowOff>
    </xdr:from>
    <xdr:ext cx="184731" cy="264560"/>
    <xdr:sp macro="" textlink="">
      <xdr:nvSpPr>
        <xdr:cNvPr id="2603" name="TekstniOkvir 1"/>
        <xdr:cNvSpPr txBox="1"/>
      </xdr:nvSpPr>
      <xdr:spPr>
        <a:xfrm>
          <a:off x="3676650" y="6584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337</xdr:row>
      <xdr:rowOff>0</xdr:rowOff>
    </xdr:from>
    <xdr:ext cx="184731" cy="264560"/>
    <xdr:sp macro="" textlink="">
      <xdr:nvSpPr>
        <xdr:cNvPr id="2604" name="TekstniOkvir 1"/>
        <xdr:cNvSpPr txBox="1"/>
      </xdr:nvSpPr>
      <xdr:spPr>
        <a:xfrm>
          <a:off x="3676650" y="6584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337</xdr:row>
      <xdr:rowOff>0</xdr:rowOff>
    </xdr:from>
    <xdr:ext cx="184731" cy="264560"/>
    <xdr:sp macro="" textlink="">
      <xdr:nvSpPr>
        <xdr:cNvPr id="2605" name="TekstniOkvir 1"/>
        <xdr:cNvSpPr txBox="1"/>
      </xdr:nvSpPr>
      <xdr:spPr>
        <a:xfrm>
          <a:off x="3676650" y="6584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337</xdr:row>
      <xdr:rowOff>0</xdr:rowOff>
    </xdr:from>
    <xdr:ext cx="184731" cy="264560"/>
    <xdr:sp macro="" textlink="">
      <xdr:nvSpPr>
        <xdr:cNvPr id="2606" name="TekstniOkvir 1"/>
        <xdr:cNvSpPr txBox="1"/>
      </xdr:nvSpPr>
      <xdr:spPr>
        <a:xfrm>
          <a:off x="3676650" y="6584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337</xdr:row>
      <xdr:rowOff>0</xdr:rowOff>
    </xdr:from>
    <xdr:ext cx="184731" cy="264560"/>
    <xdr:sp macro="" textlink="">
      <xdr:nvSpPr>
        <xdr:cNvPr id="2607" name="TekstniOkvir 1"/>
        <xdr:cNvSpPr txBox="1"/>
      </xdr:nvSpPr>
      <xdr:spPr>
        <a:xfrm>
          <a:off x="3676650" y="6584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337</xdr:row>
      <xdr:rowOff>0</xdr:rowOff>
    </xdr:from>
    <xdr:ext cx="184731" cy="264560"/>
    <xdr:sp macro="" textlink="">
      <xdr:nvSpPr>
        <xdr:cNvPr id="2608" name="TekstniOkvir 1"/>
        <xdr:cNvSpPr txBox="1"/>
      </xdr:nvSpPr>
      <xdr:spPr>
        <a:xfrm>
          <a:off x="3676650" y="6584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337</xdr:row>
      <xdr:rowOff>0</xdr:rowOff>
    </xdr:from>
    <xdr:ext cx="184731" cy="264560"/>
    <xdr:sp macro="" textlink="">
      <xdr:nvSpPr>
        <xdr:cNvPr id="2609" name="TekstniOkvir 1"/>
        <xdr:cNvSpPr txBox="1"/>
      </xdr:nvSpPr>
      <xdr:spPr>
        <a:xfrm>
          <a:off x="3676650" y="6584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337</xdr:row>
      <xdr:rowOff>0</xdr:rowOff>
    </xdr:from>
    <xdr:ext cx="184731" cy="264560"/>
    <xdr:sp macro="" textlink="">
      <xdr:nvSpPr>
        <xdr:cNvPr id="2610" name="TekstniOkvir 1"/>
        <xdr:cNvSpPr txBox="1"/>
      </xdr:nvSpPr>
      <xdr:spPr>
        <a:xfrm>
          <a:off x="3676650" y="6584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337</xdr:row>
      <xdr:rowOff>0</xdr:rowOff>
    </xdr:from>
    <xdr:ext cx="184731" cy="264560"/>
    <xdr:sp macro="" textlink="">
      <xdr:nvSpPr>
        <xdr:cNvPr id="2611" name="TekstniOkvir 1"/>
        <xdr:cNvSpPr txBox="1"/>
      </xdr:nvSpPr>
      <xdr:spPr>
        <a:xfrm>
          <a:off x="3676650" y="6584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337</xdr:row>
      <xdr:rowOff>0</xdr:rowOff>
    </xdr:from>
    <xdr:ext cx="184731" cy="264560"/>
    <xdr:sp macro="" textlink="">
      <xdr:nvSpPr>
        <xdr:cNvPr id="2612" name="TekstniOkvir 1"/>
        <xdr:cNvSpPr txBox="1"/>
      </xdr:nvSpPr>
      <xdr:spPr>
        <a:xfrm>
          <a:off x="3676650" y="6584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337</xdr:row>
      <xdr:rowOff>0</xdr:rowOff>
    </xdr:from>
    <xdr:ext cx="184731" cy="264560"/>
    <xdr:sp macro="" textlink="">
      <xdr:nvSpPr>
        <xdr:cNvPr id="2613" name="TekstniOkvir 1"/>
        <xdr:cNvSpPr txBox="1"/>
      </xdr:nvSpPr>
      <xdr:spPr>
        <a:xfrm>
          <a:off x="3676650" y="6584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337</xdr:row>
      <xdr:rowOff>0</xdr:rowOff>
    </xdr:from>
    <xdr:ext cx="184731" cy="264560"/>
    <xdr:sp macro="" textlink="">
      <xdr:nvSpPr>
        <xdr:cNvPr id="2614" name="TekstniOkvir 1"/>
        <xdr:cNvSpPr txBox="1"/>
      </xdr:nvSpPr>
      <xdr:spPr>
        <a:xfrm>
          <a:off x="5667375" y="6584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337</xdr:row>
      <xdr:rowOff>0</xdr:rowOff>
    </xdr:from>
    <xdr:ext cx="184731" cy="264560"/>
    <xdr:sp macro="" textlink="">
      <xdr:nvSpPr>
        <xdr:cNvPr id="2615" name="TekstniOkvir 1"/>
        <xdr:cNvSpPr txBox="1"/>
      </xdr:nvSpPr>
      <xdr:spPr>
        <a:xfrm>
          <a:off x="5667375" y="6584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337</xdr:row>
      <xdr:rowOff>0</xdr:rowOff>
    </xdr:from>
    <xdr:ext cx="184731" cy="264560"/>
    <xdr:sp macro="" textlink="">
      <xdr:nvSpPr>
        <xdr:cNvPr id="2616" name="TekstniOkvir 1"/>
        <xdr:cNvSpPr txBox="1"/>
      </xdr:nvSpPr>
      <xdr:spPr>
        <a:xfrm>
          <a:off x="5667375" y="6584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337</xdr:row>
      <xdr:rowOff>0</xdr:rowOff>
    </xdr:from>
    <xdr:ext cx="184731" cy="264560"/>
    <xdr:sp macro="" textlink="">
      <xdr:nvSpPr>
        <xdr:cNvPr id="2617" name="TekstniOkvir 1"/>
        <xdr:cNvSpPr txBox="1"/>
      </xdr:nvSpPr>
      <xdr:spPr>
        <a:xfrm>
          <a:off x="5667375" y="6584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338</xdr:row>
      <xdr:rowOff>0</xdr:rowOff>
    </xdr:from>
    <xdr:ext cx="184731" cy="264560"/>
    <xdr:sp macro="" textlink="">
      <xdr:nvSpPr>
        <xdr:cNvPr id="2652" name="TekstniOkvir 1"/>
        <xdr:cNvSpPr txBox="1"/>
      </xdr:nvSpPr>
      <xdr:spPr>
        <a:xfrm>
          <a:off x="367665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338</xdr:row>
      <xdr:rowOff>0</xdr:rowOff>
    </xdr:from>
    <xdr:ext cx="184731" cy="264560"/>
    <xdr:sp macro="" textlink="">
      <xdr:nvSpPr>
        <xdr:cNvPr id="2653" name="TekstniOkvir 1"/>
        <xdr:cNvSpPr txBox="1"/>
      </xdr:nvSpPr>
      <xdr:spPr>
        <a:xfrm>
          <a:off x="367665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338</xdr:row>
      <xdr:rowOff>0</xdr:rowOff>
    </xdr:from>
    <xdr:ext cx="184731" cy="264560"/>
    <xdr:sp macro="" textlink="">
      <xdr:nvSpPr>
        <xdr:cNvPr id="2654" name="TekstniOkvir 1"/>
        <xdr:cNvSpPr txBox="1"/>
      </xdr:nvSpPr>
      <xdr:spPr>
        <a:xfrm>
          <a:off x="367665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338</xdr:row>
      <xdr:rowOff>0</xdr:rowOff>
    </xdr:from>
    <xdr:ext cx="184731" cy="264560"/>
    <xdr:sp macro="" textlink="">
      <xdr:nvSpPr>
        <xdr:cNvPr id="2655" name="TekstniOkvir 1"/>
        <xdr:cNvSpPr txBox="1"/>
      </xdr:nvSpPr>
      <xdr:spPr>
        <a:xfrm>
          <a:off x="367665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339</xdr:row>
      <xdr:rowOff>0</xdr:rowOff>
    </xdr:from>
    <xdr:ext cx="184731" cy="264560"/>
    <xdr:sp macro="" textlink="">
      <xdr:nvSpPr>
        <xdr:cNvPr id="2656" name="TekstniOkvir 1"/>
        <xdr:cNvSpPr txBox="1"/>
      </xdr:nvSpPr>
      <xdr:spPr>
        <a:xfrm>
          <a:off x="3676650" y="7179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339</xdr:row>
      <xdr:rowOff>0</xdr:rowOff>
    </xdr:from>
    <xdr:ext cx="184731" cy="264560"/>
    <xdr:sp macro="" textlink="">
      <xdr:nvSpPr>
        <xdr:cNvPr id="2657" name="TekstniOkvir 1"/>
        <xdr:cNvSpPr txBox="1"/>
      </xdr:nvSpPr>
      <xdr:spPr>
        <a:xfrm>
          <a:off x="3676650" y="7179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339</xdr:row>
      <xdr:rowOff>0</xdr:rowOff>
    </xdr:from>
    <xdr:ext cx="184731" cy="264560"/>
    <xdr:sp macro="" textlink="">
      <xdr:nvSpPr>
        <xdr:cNvPr id="2658" name="TekstniOkvir 1"/>
        <xdr:cNvSpPr txBox="1"/>
      </xdr:nvSpPr>
      <xdr:spPr>
        <a:xfrm>
          <a:off x="3676650" y="7179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339</xdr:row>
      <xdr:rowOff>0</xdr:rowOff>
    </xdr:from>
    <xdr:ext cx="184731" cy="264560"/>
    <xdr:sp macro="" textlink="">
      <xdr:nvSpPr>
        <xdr:cNvPr id="2659" name="TekstniOkvir 1"/>
        <xdr:cNvSpPr txBox="1"/>
      </xdr:nvSpPr>
      <xdr:spPr>
        <a:xfrm>
          <a:off x="3676650" y="7179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339</xdr:row>
      <xdr:rowOff>0</xdr:rowOff>
    </xdr:from>
    <xdr:ext cx="184731" cy="264560"/>
    <xdr:sp macro="" textlink="">
      <xdr:nvSpPr>
        <xdr:cNvPr id="2660" name="TekstniOkvir 1"/>
        <xdr:cNvSpPr txBox="1"/>
      </xdr:nvSpPr>
      <xdr:spPr>
        <a:xfrm>
          <a:off x="3676650" y="7179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339</xdr:row>
      <xdr:rowOff>0</xdr:rowOff>
    </xdr:from>
    <xdr:ext cx="184731" cy="264560"/>
    <xdr:sp macro="" textlink="">
      <xdr:nvSpPr>
        <xdr:cNvPr id="2661" name="TekstniOkvir 1"/>
        <xdr:cNvSpPr txBox="1"/>
      </xdr:nvSpPr>
      <xdr:spPr>
        <a:xfrm>
          <a:off x="3676650" y="7179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339</xdr:row>
      <xdr:rowOff>0</xdr:rowOff>
    </xdr:from>
    <xdr:ext cx="184731" cy="264560"/>
    <xdr:sp macro="" textlink="">
      <xdr:nvSpPr>
        <xdr:cNvPr id="2662" name="TekstniOkvir 1"/>
        <xdr:cNvSpPr txBox="1"/>
      </xdr:nvSpPr>
      <xdr:spPr>
        <a:xfrm>
          <a:off x="3676650" y="7179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339</xdr:row>
      <xdr:rowOff>0</xdr:rowOff>
    </xdr:from>
    <xdr:ext cx="184731" cy="264560"/>
    <xdr:sp macro="" textlink="">
      <xdr:nvSpPr>
        <xdr:cNvPr id="2663" name="TekstniOkvir 1"/>
        <xdr:cNvSpPr txBox="1"/>
      </xdr:nvSpPr>
      <xdr:spPr>
        <a:xfrm>
          <a:off x="3676650" y="7179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339</xdr:row>
      <xdr:rowOff>0</xdr:rowOff>
    </xdr:from>
    <xdr:ext cx="184731" cy="264560"/>
    <xdr:sp macro="" textlink="">
      <xdr:nvSpPr>
        <xdr:cNvPr id="2664" name="TekstniOkvir 1"/>
        <xdr:cNvSpPr txBox="1"/>
      </xdr:nvSpPr>
      <xdr:spPr>
        <a:xfrm>
          <a:off x="3676650" y="7179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339</xdr:row>
      <xdr:rowOff>0</xdr:rowOff>
    </xdr:from>
    <xdr:ext cx="184731" cy="264560"/>
    <xdr:sp macro="" textlink="">
      <xdr:nvSpPr>
        <xdr:cNvPr id="2665" name="TekstniOkvir 1"/>
        <xdr:cNvSpPr txBox="1"/>
      </xdr:nvSpPr>
      <xdr:spPr>
        <a:xfrm>
          <a:off x="3676650" y="7179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339</xdr:row>
      <xdr:rowOff>0</xdr:rowOff>
    </xdr:from>
    <xdr:ext cx="184731" cy="264560"/>
    <xdr:sp macro="" textlink="">
      <xdr:nvSpPr>
        <xdr:cNvPr id="2666" name="TekstniOkvir 1"/>
        <xdr:cNvSpPr txBox="1"/>
      </xdr:nvSpPr>
      <xdr:spPr>
        <a:xfrm>
          <a:off x="3676650" y="7179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339</xdr:row>
      <xdr:rowOff>0</xdr:rowOff>
    </xdr:from>
    <xdr:ext cx="184731" cy="264560"/>
    <xdr:sp macro="" textlink="">
      <xdr:nvSpPr>
        <xdr:cNvPr id="2667" name="TekstniOkvir 1"/>
        <xdr:cNvSpPr txBox="1"/>
      </xdr:nvSpPr>
      <xdr:spPr>
        <a:xfrm>
          <a:off x="3676650" y="7179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339</xdr:row>
      <xdr:rowOff>0</xdr:rowOff>
    </xdr:from>
    <xdr:ext cx="184731" cy="264560"/>
    <xdr:sp macro="" textlink="">
      <xdr:nvSpPr>
        <xdr:cNvPr id="2668" name="TekstniOkvir 1"/>
        <xdr:cNvSpPr txBox="1"/>
      </xdr:nvSpPr>
      <xdr:spPr>
        <a:xfrm>
          <a:off x="3676650" y="7179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339</xdr:row>
      <xdr:rowOff>0</xdr:rowOff>
    </xdr:from>
    <xdr:ext cx="184731" cy="264560"/>
    <xdr:sp macro="" textlink="">
      <xdr:nvSpPr>
        <xdr:cNvPr id="2669" name="TekstniOkvir 1"/>
        <xdr:cNvSpPr txBox="1"/>
      </xdr:nvSpPr>
      <xdr:spPr>
        <a:xfrm>
          <a:off x="3676650" y="7179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339</xdr:row>
      <xdr:rowOff>0</xdr:rowOff>
    </xdr:from>
    <xdr:ext cx="184731" cy="264560"/>
    <xdr:sp macro="" textlink="">
      <xdr:nvSpPr>
        <xdr:cNvPr id="2670" name="TekstniOkvir 1"/>
        <xdr:cNvSpPr txBox="1"/>
      </xdr:nvSpPr>
      <xdr:spPr>
        <a:xfrm>
          <a:off x="3676650" y="7179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339</xdr:row>
      <xdr:rowOff>0</xdr:rowOff>
    </xdr:from>
    <xdr:ext cx="184731" cy="264560"/>
    <xdr:sp macro="" textlink="">
      <xdr:nvSpPr>
        <xdr:cNvPr id="2671" name="TekstniOkvir 1"/>
        <xdr:cNvSpPr txBox="1"/>
      </xdr:nvSpPr>
      <xdr:spPr>
        <a:xfrm>
          <a:off x="3676650" y="7179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339</xdr:row>
      <xdr:rowOff>0</xdr:rowOff>
    </xdr:from>
    <xdr:ext cx="184731" cy="264560"/>
    <xdr:sp macro="" textlink="">
      <xdr:nvSpPr>
        <xdr:cNvPr id="2672" name="TekstniOkvir 1"/>
        <xdr:cNvSpPr txBox="1"/>
      </xdr:nvSpPr>
      <xdr:spPr>
        <a:xfrm>
          <a:off x="3676650" y="7179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339</xdr:row>
      <xdr:rowOff>0</xdr:rowOff>
    </xdr:from>
    <xdr:ext cx="184731" cy="264560"/>
    <xdr:sp macro="" textlink="">
      <xdr:nvSpPr>
        <xdr:cNvPr id="2673" name="TekstniOkvir 1"/>
        <xdr:cNvSpPr txBox="1"/>
      </xdr:nvSpPr>
      <xdr:spPr>
        <a:xfrm>
          <a:off x="3676650" y="7179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339</xdr:row>
      <xdr:rowOff>0</xdr:rowOff>
    </xdr:from>
    <xdr:ext cx="184731" cy="264560"/>
    <xdr:sp macro="" textlink="">
      <xdr:nvSpPr>
        <xdr:cNvPr id="2674" name="TekstniOkvir 1"/>
        <xdr:cNvSpPr txBox="1"/>
      </xdr:nvSpPr>
      <xdr:spPr>
        <a:xfrm>
          <a:off x="3676650" y="7179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339</xdr:row>
      <xdr:rowOff>0</xdr:rowOff>
    </xdr:from>
    <xdr:ext cx="184731" cy="264560"/>
    <xdr:sp macro="" textlink="">
      <xdr:nvSpPr>
        <xdr:cNvPr id="2675" name="TekstniOkvir 1"/>
        <xdr:cNvSpPr txBox="1"/>
      </xdr:nvSpPr>
      <xdr:spPr>
        <a:xfrm>
          <a:off x="3676650" y="7179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339</xdr:row>
      <xdr:rowOff>0</xdr:rowOff>
    </xdr:from>
    <xdr:ext cx="184731" cy="264560"/>
    <xdr:sp macro="" textlink="">
      <xdr:nvSpPr>
        <xdr:cNvPr id="2676" name="TekstniOkvir 1"/>
        <xdr:cNvSpPr txBox="1"/>
      </xdr:nvSpPr>
      <xdr:spPr>
        <a:xfrm>
          <a:off x="3676650" y="7179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339</xdr:row>
      <xdr:rowOff>0</xdr:rowOff>
    </xdr:from>
    <xdr:ext cx="184731" cy="264560"/>
    <xdr:sp macro="" textlink="">
      <xdr:nvSpPr>
        <xdr:cNvPr id="2677" name="TekstniOkvir 1"/>
        <xdr:cNvSpPr txBox="1"/>
      </xdr:nvSpPr>
      <xdr:spPr>
        <a:xfrm>
          <a:off x="3676650" y="7179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339</xdr:row>
      <xdr:rowOff>0</xdr:rowOff>
    </xdr:from>
    <xdr:ext cx="184731" cy="264560"/>
    <xdr:sp macro="" textlink="">
      <xdr:nvSpPr>
        <xdr:cNvPr id="2678" name="TekstniOkvir 1"/>
        <xdr:cNvSpPr txBox="1"/>
      </xdr:nvSpPr>
      <xdr:spPr>
        <a:xfrm>
          <a:off x="5667375" y="7179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339</xdr:row>
      <xdr:rowOff>0</xdr:rowOff>
    </xdr:from>
    <xdr:ext cx="184731" cy="264560"/>
    <xdr:sp macro="" textlink="">
      <xdr:nvSpPr>
        <xdr:cNvPr id="2679" name="TekstniOkvir 1"/>
        <xdr:cNvSpPr txBox="1"/>
      </xdr:nvSpPr>
      <xdr:spPr>
        <a:xfrm>
          <a:off x="5667375" y="7179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339</xdr:row>
      <xdr:rowOff>0</xdr:rowOff>
    </xdr:from>
    <xdr:ext cx="184731" cy="264560"/>
    <xdr:sp macro="" textlink="">
      <xdr:nvSpPr>
        <xdr:cNvPr id="2680" name="TekstniOkvir 1"/>
        <xdr:cNvSpPr txBox="1"/>
      </xdr:nvSpPr>
      <xdr:spPr>
        <a:xfrm>
          <a:off x="5667375" y="7179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5</xdr:col>
      <xdr:colOff>1162050</xdr:colOff>
      <xdr:row>339</xdr:row>
      <xdr:rowOff>0</xdr:rowOff>
    </xdr:from>
    <xdr:ext cx="184731" cy="264560"/>
    <xdr:sp macro="" textlink="">
      <xdr:nvSpPr>
        <xdr:cNvPr id="2681" name="TekstniOkvir 1"/>
        <xdr:cNvSpPr txBox="1"/>
      </xdr:nvSpPr>
      <xdr:spPr>
        <a:xfrm>
          <a:off x="5667375" y="7179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339</xdr:row>
      <xdr:rowOff>0</xdr:rowOff>
    </xdr:from>
    <xdr:ext cx="184731" cy="264560"/>
    <xdr:sp macro="" textlink="">
      <xdr:nvSpPr>
        <xdr:cNvPr id="2682" name="TekstniOkvir 1"/>
        <xdr:cNvSpPr txBox="1"/>
      </xdr:nvSpPr>
      <xdr:spPr>
        <a:xfrm>
          <a:off x="3676650" y="7179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339</xdr:row>
      <xdr:rowOff>0</xdr:rowOff>
    </xdr:from>
    <xdr:ext cx="184731" cy="264560"/>
    <xdr:sp macro="" textlink="">
      <xdr:nvSpPr>
        <xdr:cNvPr id="2683" name="TekstniOkvir 1"/>
        <xdr:cNvSpPr txBox="1"/>
      </xdr:nvSpPr>
      <xdr:spPr>
        <a:xfrm>
          <a:off x="3676650" y="7179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339</xdr:row>
      <xdr:rowOff>0</xdr:rowOff>
    </xdr:from>
    <xdr:ext cx="184731" cy="264560"/>
    <xdr:sp macro="" textlink="">
      <xdr:nvSpPr>
        <xdr:cNvPr id="2684" name="TekstniOkvir 1"/>
        <xdr:cNvSpPr txBox="1"/>
      </xdr:nvSpPr>
      <xdr:spPr>
        <a:xfrm>
          <a:off x="3676650" y="7179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339</xdr:row>
      <xdr:rowOff>0</xdr:rowOff>
    </xdr:from>
    <xdr:ext cx="184731" cy="264560"/>
    <xdr:sp macro="" textlink="">
      <xdr:nvSpPr>
        <xdr:cNvPr id="2685" name="TekstniOkvir 1"/>
        <xdr:cNvSpPr txBox="1"/>
      </xdr:nvSpPr>
      <xdr:spPr>
        <a:xfrm>
          <a:off x="3676650" y="7179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341</xdr:row>
      <xdr:rowOff>0</xdr:rowOff>
    </xdr:from>
    <xdr:ext cx="184731" cy="264560"/>
    <xdr:sp macro="" textlink="">
      <xdr:nvSpPr>
        <xdr:cNvPr id="2686" name="TekstniOkvir 1"/>
        <xdr:cNvSpPr txBox="1"/>
      </xdr:nvSpPr>
      <xdr:spPr>
        <a:xfrm>
          <a:off x="3676650" y="805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341</xdr:row>
      <xdr:rowOff>0</xdr:rowOff>
    </xdr:from>
    <xdr:ext cx="184731" cy="264560"/>
    <xdr:sp macro="" textlink="">
      <xdr:nvSpPr>
        <xdr:cNvPr id="2687" name="TekstniOkvir 1"/>
        <xdr:cNvSpPr txBox="1"/>
      </xdr:nvSpPr>
      <xdr:spPr>
        <a:xfrm>
          <a:off x="3676650" y="805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341</xdr:row>
      <xdr:rowOff>0</xdr:rowOff>
    </xdr:from>
    <xdr:ext cx="184731" cy="264560"/>
    <xdr:sp macro="" textlink="">
      <xdr:nvSpPr>
        <xdr:cNvPr id="2688" name="TekstniOkvir 1"/>
        <xdr:cNvSpPr txBox="1"/>
      </xdr:nvSpPr>
      <xdr:spPr>
        <a:xfrm>
          <a:off x="3676650" y="805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341</xdr:row>
      <xdr:rowOff>0</xdr:rowOff>
    </xdr:from>
    <xdr:ext cx="184731" cy="264560"/>
    <xdr:sp macro="" textlink="">
      <xdr:nvSpPr>
        <xdr:cNvPr id="2689" name="TekstniOkvir 1"/>
        <xdr:cNvSpPr txBox="1"/>
      </xdr:nvSpPr>
      <xdr:spPr>
        <a:xfrm>
          <a:off x="3676650" y="805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341</xdr:row>
      <xdr:rowOff>0</xdr:rowOff>
    </xdr:from>
    <xdr:ext cx="184731" cy="264560"/>
    <xdr:sp macro="" textlink="">
      <xdr:nvSpPr>
        <xdr:cNvPr id="2690" name="TekstniOkvir 1"/>
        <xdr:cNvSpPr txBox="1"/>
      </xdr:nvSpPr>
      <xdr:spPr>
        <a:xfrm>
          <a:off x="3676650" y="805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341</xdr:row>
      <xdr:rowOff>0</xdr:rowOff>
    </xdr:from>
    <xdr:ext cx="184731" cy="264560"/>
    <xdr:sp macro="" textlink="">
      <xdr:nvSpPr>
        <xdr:cNvPr id="2691" name="TekstniOkvir 1"/>
        <xdr:cNvSpPr txBox="1"/>
      </xdr:nvSpPr>
      <xdr:spPr>
        <a:xfrm>
          <a:off x="3676650" y="805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341</xdr:row>
      <xdr:rowOff>0</xdr:rowOff>
    </xdr:from>
    <xdr:ext cx="184731" cy="264560"/>
    <xdr:sp macro="" textlink="">
      <xdr:nvSpPr>
        <xdr:cNvPr id="2692" name="TekstniOkvir 1"/>
        <xdr:cNvSpPr txBox="1"/>
      </xdr:nvSpPr>
      <xdr:spPr>
        <a:xfrm>
          <a:off x="3676650" y="805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341</xdr:row>
      <xdr:rowOff>0</xdr:rowOff>
    </xdr:from>
    <xdr:ext cx="184731" cy="264560"/>
    <xdr:sp macro="" textlink="">
      <xdr:nvSpPr>
        <xdr:cNvPr id="2693" name="TekstniOkvir 1"/>
        <xdr:cNvSpPr txBox="1"/>
      </xdr:nvSpPr>
      <xdr:spPr>
        <a:xfrm>
          <a:off x="3676650" y="805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341</xdr:row>
      <xdr:rowOff>0</xdr:rowOff>
    </xdr:from>
    <xdr:ext cx="184731" cy="264560"/>
    <xdr:sp macro="" textlink="">
      <xdr:nvSpPr>
        <xdr:cNvPr id="2694" name="TekstniOkvir 1"/>
        <xdr:cNvSpPr txBox="1"/>
      </xdr:nvSpPr>
      <xdr:spPr>
        <a:xfrm>
          <a:off x="3676650" y="805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341</xdr:row>
      <xdr:rowOff>0</xdr:rowOff>
    </xdr:from>
    <xdr:ext cx="184731" cy="264560"/>
    <xdr:sp macro="" textlink="">
      <xdr:nvSpPr>
        <xdr:cNvPr id="2695" name="TekstniOkvir 1"/>
        <xdr:cNvSpPr txBox="1"/>
      </xdr:nvSpPr>
      <xdr:spPr>
        <a:xfrm>
          <a:off x="3676650" y="805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341</xdr:row>
      <xdr:rowOff>0</xdr:rowOff>
    </xdr:from>
    <xdr:ext cx="184731" cy="264560"/>
    <xdr:sp macro="" textlink="">
      <xdr:nvSpPr>
        <xdr:cNvPr id="2696" name="TekstniOkvir 1"/>
        <xdr:cNvSpPr txBox="1"/>
      </xdr:nvSpPr>
      <xdr:spPr>
        <a:xfrm>
          <a:off x="3676650" y="805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341</xdr:row>
      <xdr:rowOff>0</xdr:rowOff>
    </xdr:from>
    <xdr:ext cx="184731" cy="264560"/>
    <xdr:sp macro="" textlink="">
      <xdr:nvSpPr>
        <xdr:cNvPr id="2697" name="TekstniOkvir 1"/>
        <xdr:cNvSpPr txBox="1"/>
      </xdr:nvSpPr>
      <xdr:spPr>
        <a:xfrm>
          <a:off x="3676650" y="805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341</xdr:row>
      <xdr:rowOff>0</xdr:rowOff>
    </xdr:from>
    <xdr:ext cx="184731" cy="264560"/>
    <xdr:sp macro="" textlink="">
      <xdr:nvSpPr>
        <xdr:cNvPr id="2698" name="TekstniOkvir 1"/>
        <xdr:cNvSpPr txBox="1"/>
      </xdr:nvSpPr>
      <xdr:spPr>
        <a:xfrm>
          <a:off x="3676650" y="805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341</xdr:row>
      <xdr:rowOff>0</xdr:rowOff>
    </xdr:from>
    <xdr:ext cx="184731" cy="264560"/>
    <xdr:sp macro="" textlink="">
      <xdr:nvSpPr>
        <xdr:cNvPr id="2699" name="TekstniOkvir 1"/>
        <xdr:cNvSpPr txBox="1"/>
      </xdr:nvSpPr>
      <xdr:spPr>
        <a:xfrm>
          <a:off x="3676650" y="805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341</xdr:row>
      <xdr:rowOff>0</xdr:rowOff>
    </xdr:from>
    <xdr:ext cx="184731" cy="264560"/>
    <xdr:sp macro="" textlink="">
      <xdr:nvSpPr>
        <xdr:cNvPr id="2700" name="TekstniOkvir 1"/>
        <xdr:cNvSpPr txBox="1"/>
      </xdr:nvSpPr>
      <xdr:spPr>
        <a:xfrm>
          <a:off x="3676650" y="805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341</xdr:row>
      <xdr:rowOff>0</xdr:rowOff>
    </xdr:from>
    <xdr:ext cx="184731" cy="264560"/>
    <xdr:sp macro="" textlink="">
      <xdr:nvSpPr>
        <xdr:cNvPr id="2701" name="TekstniOkvir 1"/>
        <xdr:cNvSpPr txBox="1"/>
      </xdr:nvSpPr>
      <xdr:spPr>
        <a:xfrm>
          <a:off x="3676650" y="805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341</xdr:row>
      <xdr:rowOff>0</xdr:rowOff>
    </xdr:from>
    <xdr:ext cx="184731" cy="264560"/>
    <xdr:sp macro="" textlink="">
      <xdr:nvSpPr>
        <xdr:cNvPr id="2702" name="TekstniOkvir 1"/>
        <xdr:cNvSpPr txBox="1"/>
      </xdr:nvSpPr>
      <xdr:spPr>
        <a:xfrm>
          <a:off x="3676650" y="805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341</xdr:row>
      <xdr:rowOff>0</xdr:rowOff>
    </xdr:from>
    <xdr:ext cx="184731" cy="264560"/>
    <xdr:sp macro="" textlink="">
      <xdr:nvSpPr>
        <xdr:cNvPr id="2703" name="TekstniOkvir 1"/>
        <xdr:cNvSpPr txBox="1"/>
      </xdr:nvSpPr>
      <xdr:spPr>
        <a:xfrm>
          <a:off x="3676650" y="805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341</xdr:row>
      <xdr:rowOff>0</xdr:rowOff>
    </xdr:from>
    <xdr:ext cx="184731" cy="264560"/>
    <xdr:sp macro="" textlink="">
      <xdr:nvSpPr>
        <xdr:cNvPr id="2704" name="TekstniOkvir 1"/>
        <xdr:cNvSpPr txBox="1"/>
      </xdr:nvSpPr>
      <xdr:spPr>
        <a:xfrm>
          <a:off x="3676650" y="805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341</xdr:row>
      <xdr:rowOff>0</xdr:rowOff>
    </xdr:from>
    <xdr:ext cx="184731" cy="264560"/>
    <xdr:sp macro="" textlink="">
      <xdr:nvSpPr>
        <xdr:cNvPr id="2705" name="TekstniOkvir 1"/>
        <xdr:cNvSpPr txBox="1"/>
      </xdr:nvSpPr>
      <xdr:spPr>
        <a:xfrm>
          <a:off x="3676650" y="805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341</xdr:row>
      <xdr:rowOff>0</xdr:rowOff>
    </xdr:from>
    <xdr:ext cx="184731" cy="264560"/>
    <xdr:sp macro="" textlink="">
      <xdr:nvSpPr>
        <xdr:cNvPr id="2706" name="TekstniOkvir 1"/>
        <xdr:cNvSpPr txBox="1"/>
      </xdr:nvSpPr>
      <xdr:spPr>
        <a:xfrm>
          <a:off x="3676650" y="805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2</xdr:col>
      <xdr:colOff>1162050</xdr:colOff>
      <xdr:row>341</xdr:row>
      <xdr:rowOff>0</xdr:rowOff>
    </xdr:from>
    <xdr:ext cx="184731" cy="264560"/>
    <xdr:sp macro="" textlink="">
      <xdr:nvSpPr>
        <xdr:cNvPr id="2707" name="TekstniOkvir 1"/>
        <xdr:cNvSpPr txBox="1"/>
      </xdr:nvSpPr>
      <xdr:spPr>
        <a:xfrm>
          <a:off x="3676650" y="805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341</xdr:row>
      <xdr:rowOff>0</xdr:rowOff>
    </xdr:from>
    <xdr:ext cx="184731" cy="264560"/>
    <xdr:sp macro="" textlink="">
      <xdr:nvSpPr>
        <xdr:cNvPr id="2708" name="TekstniOkvir 1"/>
        <xdr:cNvSpPr txBox="1"/>
      </xdr:nvSpPr>
      <xdr:spPr>
        <a:xfrm>
          <a:off x="1628775" y="805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341</xdr:row>
      <xdr:rowOff>0</xdr:rowOff>
    </xdr:from>
    <xdr:ext cx="184731" cy="264560"/>
    <xdr:sp macro="" textlink="">
      <xdr:nvSpPr>
        <xdr:cNvPr id="2709" name="TekstniOkvir 1"/>
        <xdr:cNvSpPr txBox="1"/>
      </xdr:nvSpPr>
      <xdr:spPr>
        <a:xfrm>
          <a:off x="1628775" y="805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341</xdr:row>
      <xdr:rowOff>0</xdr:rowOff>
    </xdr:from>
    <xdr:ext cx="184731" cy="264560"/>
    <xdr:sp macro="" textlink="">
      <xdr:nvSpPr>
        <xdr:cNvPr id="2710" name="TekstniOkvir 1"/>
        <xdr:cNvSpPr txBox="1"/>
      </xdr:nvSpPr>
      <xdr:spPr>
        <a:xfrm>
          <a:off x="1628775" y="805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1</xdr:col>
      <xdr:colOff>1162050</xdr:colOff>
      <xdr:row>341</xdr:row>
      <xdr:rowOff>0</xdr:rowOff>
    </xdr:from>
    <xdr:ext cx="184731" cy="264560"/>
    <xdr:sp macro="" textlink="">
      <xdr:nvSpPr>
        <xdr:cNvPr id="2711" name="TekstniOkvir 1"/>
        <xdr:cNvSpPr txBox="1"/>
      </xdr:nvSpPr>
      <xdr:spPr>
        <a:xfrm>
          <a:off x="1628775" y="805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46"/>
  <sheetViews>
    <sheetView tabSelected="1" view="pageLayout" topLeftCell="A4" zoomScaleNormal="100" workbookViewId="0">
      <selection activeCell="F37" sqref="F37:F40"/>
    </sheetView>
  </sheetViews>
  <sheetFormatPr defaultRowHeight="12.75" x14ac:dyDescent="0.2"/>
  <cols>
    <col min="1" max="1" width="17.28515625" customWidth="1"/>
    <col min="2" max="2" width="16" customWidth="1"/>
    <col min="4" max="4" width="22.28515625" customWidth="1"/>
  </cols>
  <sheetData>
    <row r="4" spans="1:6" ht="15" customHeight="1" x14ac:dyDescent="0.2">
      <c r="A4" s="112" t="s">
        <v>165</v>
      </c>
      <c r="B4" s="312" t="s">
        <v>163</v>
      </c>
      <c r="C4" s="312"/>
      <c r="D4" s="312"/>
      <c r="E4" s="312"/>
      <c r="F4" s="312"/>
    </row>
    <row r="5" spans="1:6" ht="15.75" x14ac:dyDescent="0.25">
      <c r="A5" s="114"/>
      <c r="B5" s="115"/>
      <c r="C5" s="112"/>
      <c r="D5" s="112"/>
      <c r="E5" s="116"/>
      <c r="F5" s="117"/>
    </row>
    <row r="6" spans="1:6" ht="15.75" x14ac:dyDescent="0.25">
      <c r="A6" s="114"/>
      <c r="B6" s="118"/>
      <c r="C6" s="119"/>
      <c r="D6" s="112"/>
      <c r="E6" s="116"/>
      <c r="F6" s="117"/>
    </row>
    <row r="7" spans="1:6" ht="15.75" x14ac:dyDescent="0.25">
      <c r="A7" s="120" t="s">
        <v>166</v>
      </c>
      <c r="B7" s="115" t="s">
        <v>170</v>
      </c>
      <c r="C7" s="121"/>
      <c r="D7" s="121"/>
      <c r="E7" s="122"/>
      <c r="F7" s="123"/>
    </row>
    <row r="8" spans="1:6" ht="15.75" x14ac:dyDescent="0.25">
      <c r="A8" s="120"/>
      <c r="B8" s="115" t="s">
        <v>169</v>
      </c>
      <c r="C8" s="121"/>
      <c r="D8" s="121"/>
      <c r="E8" s="122"/>
      <c r="F8" s="123"/>
    </row>
    <row r="9" spans="1:6" ht="15.75" x14ac:dyDescent="0.25">
      <c r="A9" s="114"/>
      <c r="B9" s="115"/>
      <c r="C9" s="112"/>
      <c r="D9" s="112"/>
      <c r="E9" s="116"/>
      <c r="F9" s="117"/>
    </row>
    <row r="10" spans="1:6" ht="12.75" customHeight="1" x14ac:dyDescent="0.25">
      <c r="A10" s="114"/>
      <c r="B10" s="112"/>
      <c r="C10" s="112"/>
      <c r="D10" s="112"/>
      <c r="E10" s="116"/>
      <c r="F10" s="117"/>
    </row>
    <row r="11" spans="1:6" ht="15.75" x14ac:dyDescent="0.25">
      <c r="A11" s="120" t="s">
        <v>167</v>
      </c>
      <c r="B11" s="109" t="s">
        <v>162</v>
      </c>
      <c r="C11" s="121"/>
      <c r="D11" s="121"/>
      <c r="E11" s="122"/>
      <c r="F11" s="123"/>
    </row>
    <row r="12" spans="1:6" ht="12.75" customHeight="1" x14ac:dyDescent="0.25">
      <c r="A12" s="114"/>
      <c r="B12" s="110"/>
      <c r="C12" s="124"/>
      <c r="D12" s="124"/>
      <c r="E12" s="124"/>
      <c r="F12" s="117"/>
    </row>
    <row r="13" spans="1:6" ht="15.75" x14ac:dyDescent="0.25">
      <c r="A13" s="127" t="s">
        <v>168</v>
      </c>
      <c r="B13" s="129" t="s">
        <v>164</v>
      </c>
      <c r="C13" s="112"/>
      <c r="D13" s="117"/>
      <c r="E13" s="116"/>
      <c r="F13" s="117"/>
    </row>
    <row r="14" spans="1:6" ht="15.75" x14ac:dyDescent="0.25">
      <c r="A14" s="114"/>
      <c r="B14" s="120"/>
      <c r="C14" s="112"/>
      <c r="D14" s="112"/>
      <c r="E14" s="116"/>
      <c r="F14" s="117"/>
    </row>
    <row r="15" spans="1:6" ht="15.75" x14ac:dyDescent="0.25">
      <c r="A15" s="112"/>
      <c r="B15" s="124"/>
      <c r="C15" s="112"/>
      <c r="D15" s="112"/>
      <c r="E15" s="112"/>
      <c r="F15" s="116"/>
    </row>
    <row r="16" spans="1:6" ht="52.5" customHeight="1" x14ac:dyDescent="0.25">
      <c r="A16" s="111"/>
    </row>
    <row r="17" spans="1:6" ht="18.75" customHeight="1" x14ac:dyDescent="0.25">
      <c r="A17" s="111"/>
      <c r="B17" s="125"/>
      <c r="C17" s="125"/>
      <c r="D17" s="125"/>
      <c r="E17" s="125"/>
      <c r="F17" s="125"/>
    </row>
    <row r="18" spans="1:6" ht="15.75" x14ac:dyDescent="0.25">
      <c r="A18" s="111"/>
      <c r="B18" s="113"/>
      <c r="C18" s="113"/>
      <c r="D18" s="113"/>
      <c r="E18" s="113"/>
      <c r="F18" s="126"/>
    </row>
    <row r="19" spans="1:6" ht="15.75" x14ac:dyDescent="0.25">
      <c r="A19" s="111"/>
      <c r="B19" s="113"/>
      <c r="C19" s="113"/>
      <c r="D19" s="113"/>
      <c r="E19" s="113"/>
      <c r="F19" s="126"/>
    </row>
    <row r="20" spans="1:6" ht="15.75" x14ac:dyDescent="0.2">
      <c r="C20" s="128"/>
      <c r="D20" s="112"/>
      <c r="E20" s="112"/>
      <c r="F20" s="116"/>
    </row>
    <row r="26" spans="1:6" ht="57" customHeight="1" x14ac:dyDescent="0.2">
      <c r="B26" s="310" t="s">
        <v>171</v>
      </c>
      <c r="C26" s="310"/>
      <c r="D26" s="310"/>
      <c r="E26" s="310"/>
      <c r="F26" s="311"/>
    </row>
    <row r="29" spans="1:6" x14ac:dyDescent="0.2">
      <c r="A29" s="229" t="s">
        <v>508</v>
      </c>
    </row>
    <row r="30" spans="1:6" x14ac:dyDescent="0.2">
      <c r="D30" s="179"/>
    </row>
    <row r="31" spans="1:6" x14ac:dyDescent="0.2">
      <c r="A31" s="229" t="s">
        <v>509</v>
      </c>
      <c r="D31" s="179">
        <f>'mapa 1 građ-obrtnički'!F217</f>
        <v>0</v>
      </c>
    </row>
    <row r="32" spans="1:6" x14ac:dyDescent="0.2">
      <c r="D32" s="179"/>
    </row>
    <row r="33" spans="1:5" x14ac:dyDescent="0.2">
      <c r="A33" s="229" t="s">
        <v>510</v>
      </c>
      <c r="D33" s="179">
        <f>'mapa 4 VIK'!F89</f>
        <v>0</v>
      </c>
    </row>
    <row r="34" spans="1:5" x14ac:dyDescent="0.2">
      <c r="D34" s="179"/>
    </row>
    <row r="35" spans="1:5" x14ac:dyDescent="0.2">
      <c r="A35" s="229" t="s">
        <v>511</v>
      </c>
      <c r="D35" s="179">
        <f>'mapa 3 elektrotehnički'!F106</f>
        <v>0</v>
      </c>
    </row>
    <row r="36" spans="1:5" x14ac:dyDescent="0.2">
      <c r="D36" s="179"/>
    </row>
    <row r="37" spans="1:5" x14ac:dyDescent="0.2">
      <c r="A37" s="229" t="s">
        <v>512</v>
      </c>
      <c r="D37" s="179">
        <f>'mapa5 strojarski tehnika'!F344</f>
        <v>0</v>
      </c>
    </row>
    <row r="38" spans="1:5" x14ac:dyDescent="0.2">
      <c r="D38" s="179"/>
    </row>
    <row r="39" spans="1:5" x14ac:dyDescent="0.2">
      <c r="A39" s="229" t="s">
        <v>513</v>
      </c>
      <c r="D39" s="179">
        <f>'mapa 6 elektro tehnika'!F108</f>
        <v>0</v>
      </c>
    </row>
    <row r="40" spans="1:5" x14ac:dyDescent="0.2">
      <c r="A40" s="230"/>
      <c r="B40" s="230"/>
      <c r="C40" s="230"/>
      <c r="D40" s="538"/>
      <c r="E40" s="230"/>
    </row>
    <row r="41" spans="1:5" x14ac:dyDescent="0.2">
      <c r="D41" s="179"/>
    </row>
    <row r="42" spans="1:5" x14ac:dyDescent="0.2">
      <c r="A42" s="173" t="s">
        <v>24</v>
      </c>
      <c r="D42" s="179">
        <f>D31+D33+D35+D37+D39</f>
        <v>0</v>
      </c>
    </row>
    <row r="43" spans="1:5" x14ac:dyDescent="0.2">
      <c r="A43" s="229" t="s">
        <v>514</v>
      </c>
      <c r="D43" s="179">
        <f>D42*0.25</f>
        <v>0</v>
      </c>
    </row>
    <row r="44" spans="1:5" x14ac:dyDescent="0.2">
      <c r="A44" t="s">
        <v>23</v>
      </c>
      <c r="D44" s="179">
        <f>D43+D42</f>
        <v>0</v>
      </c>
    </row>
    <row r="45" spans="1:5" x14ac:dyDescent="0.2">
      <c r="D45" s="179"/>
    </row>
    <row r="46" spans="1:5" x14ac:dyDescent="0.2">
      <c r="D46" s="179"/>
    </row>
  </sheetData>
  <mergeCells count="2">
    <mergeCell ref="B26:F26"/>
    <mergeCell ref="B4:F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37"/>
  <sheetViews>
    <sheetView view="pageLayout" topLeftCell="A202" zoomScaleNormal="100" zoomScaleSheetLayoutView="100" workbookViewId="0">
      <selection activeCell="K215" sqref="K215"/>
    </sheetView>
  </sheetViews>
  <sheetFormatPr defaultColWidth="8.85546875" defaultRowHeight="15" x14ac:dyDescent="0.25"/>
  <cols>
    <col min="1" max="1" width="10.28515625" style="65" customWidth="1"/>
    <col min="2" max="2" width="53.42578125" style="51" customWidth="1"/>
    <col min="3" max="3" width="10" style="2" customWidth="1"/>
    <col min="4" max="4" width="16.7109375" style="85" customWidth="1"/>
    <col min="5" max="5" width="17.140625" style="85" customWidth="1"/>
    <col min="6" max="6" width="29.28515625" style="85" customWidth="1"/>
    <col min="7" max="7" width="0.140625" style="2" customWidth="1"/>
    <col min="8" max="9" width="8.85546875" style="2" hidden="1" customWidth="1"/>
    <col min="10" max="12" width="8.85546875" style="2"/>
    <col min="13" max="13" width="45.5703125" style="2" customWidth="1"/>
    <col min="14" max="16384" width="8.85546875" style="2"/>
  </cols>
  <sheetData>
    <row r="3" spans="1:10" x14ac:dyDescent="0.25">
      <c r="A3" s="315" t="s">
        <v>507</v>
      </c>
      <c r="B3" s="315"/>
      <c r="C3" s="315"/>
      <c r="D3" s="315"/>
      <c r="E3" s="315"/>
      <c r="F3" s="315"/>
    </row>
    <row r="4" spans="1:10" x14ac:dyDescent="0.25">
      <c r="A4" s="3"/>
      <c r="B4" s="4"/>
      <c r="C4" s="5"/>
      <c r="D4" s="6"/>
      <c r="E4" s="6"/>
      <c r="F4" s="7"/>
    </row>
    <row r="5" spans="1:10" x14ac:dyDescent="0.25">
      <c r="A5" s="8"/>
      <c r="B5" s="9"/>
      <c r="C5" s="9"/>
      <c r="D5" s="10"/>
      <c r="E5" s="10"/>
      <c r="F5" s="11"/>
    </row>
    <row r="6" spans="1:10" s="19" customFormat="1" x14ac:dyDescent="0.25">
      <c r="A6" s="12" t="s">
        <v>0</v>
      </c>
      <c r="B6" s="13"/>
      <c r="C6" s="14" t="s">
        <v>2</v>
      </c>
      <c r="D6" s="15"/>
      <c r="E6" s="16" t="s">
        <v>5</v>
      </c>
      <c r="F6" s="17" t="s">
        <v>8</v>
      </c>
      <c r="G6" s="18"/>
      <c r="H6" s="18"/>
      <c r="I6" s="18"/>
    </row>
    <row r="7" spans="1:10" s="19" customFormat="1" x14ac:dyDescent="0.25">
      <c r="A7" s="20" t="s">
        <v>1</v>
      </c>
      <c r="B7" s="21" t="s">
        <v>9</v>
      </c>
      <c r="C7" s="22" t="s">
        <v>3</v>
      </c>
      <c r="D7" s="23" t="s">
        <v>4</v>
      </c>
      <c r="E7" s="24" t="s">
        <v>6</v>
      </c>
      <c r="F7" s="25" t="s">
        <v>6</v>
      </c>
      <c r="G7" s="18"/>
      <c r="H7" s="18"/>
      <c r="I7" s="18"/>
    </row>
    <row r="8" spans="1:10" s="19" customFormat="1" ht="15.75" thickBot="1" x14ac:dyDescent="0.3">
      <c r="A8" s="26"/>
      <c r="B8" s="27"/>
      <c r="C8" s="28"/>
      <c r="D8" s="29"/>
      <c r="E8" s="30" t="s">
        <v>7</v>
      </c>
      <c r="F8" s="31" t="s">
        <v>7</v>
      </c>
      <c r="G8" s="18"/>
      <c r="H8" s="18"/>
      <c r="I8" s="18"/>
    </row>
    <row r="9" spans="1:10" s="19" customFormat="1" ht="133.5" customHeight="1" x14ac:dyDescent="0.25">
      <c r="A9" s="314" t="s">
        <v>88</v>
      </c>
      <c r="B9" s="314"/>
      <c r="C9" s="314"/>
      <c r="D9" s="314"/>
      <c r="E9" s="314"/>
      <c r="F9" s="314"/>
      <c r="G9" s="18"/>
      <c r="H9" s="18"/>
      <c r="I9" s="18"/>
    </row>
    <row r="10" spans="1:10" s="19" customFormat="1" ht="21.75" customHeight="1" x14ac:dyDescent="0.25">
      <c r="A10" s="32" t="s">
        <v>11</v>
      </c>
      <c r="B10" s="33" t="s">
        <v>18</v>
      </c>
      <c r="C10" s="34"/>
      <c r="D10" s="35"/>
      <c r="E10" s="35"/>
      <c r="F10" s="35"/>
      <c r="G10" s="18"/>
      <c r="H10" s="18"/>
      <c r="I10" s="18"/>
    </row>
    <row r="11" spans="1:10" x14ac:dyDescent="0.25">
      <c r="A11" s="36"/>
      <c r="B11" s="313"/>
      <c r="C11" s="313"/>
      <c r="D11" s="313"/>
      <c r="E11" s="313"/>
      <c r="F11" s="313"/>
      <c r="G11" s="37"/>
      <c r="H11" s="37"/>
      <c r="J11" s="38"/>
    </row>
    <row r="12" spans="1:10" x14ac:dyDescent="0.25">
      <c r="A12" s="36"/>
      <c r="B12" s="317"/>
      <c r="C12" s="317"/>
      <c r="D12" s="317"/>
      <c r="E12" s="317"/>
      <c r="F12" s="317"/>
      <c r="G12" s="37"/>
      <c r="H12" s="37"/>
      <c r="J12" s="38"/>
    </row>
    <row r="13" spans="1:10" ht="150" x14ac:dyDescent="0.25">
      <c r="A13" s="39" t="s">
        <v>16</v>
      </c>
      <c r="B13" s="305" t="s">
        <v>116</v>
      </c>
      <c r="C13" s="40" t="s">
        <v>19</v>
      </c>
      <c r="D13" s="41">
        <v>1</v>
      </c>
      <c r="E13" s="42"/>
      <c r="F13" s="42">
        <f>D13*E13</f>
        <v>0</v>
      </c>
      <c r="G13" s="43"/>
      <c r="H13" s="43"/>
      <c r="J13" s="38"/>
    </row>
    <row r="14" spans="1:10" x14ac:dyDescent="0.25">
      <c r="A14" s="39"/>
      <c r="B14" s="44"/>
      <c r="C14" s="40"/>
      <c r="D14" s="41"/>
      <c r="E14" s="45"/>
      <c r="F14" s="45"/>
      <c r="G14" s="43"/>
      <c r="H14" s="43"/>
    </row>
    <row r="15" spans="1:10" ht="30" x14ac:dyDescent="0.25">
      <c r="A15" s="39" t="s">
        <v>17</v>
      </c>
      <c r="B15" s="305" t="s">
        <v>20</v>
      </c>
      <c r="C15" s="40" t="s">
        <v>19</v>
      </c>
      <c r="D15" s="41">
        <v>1</v>
      </c>
      <c r="E15" s="42"/>
      <c r="F15" s="42">
        <f>D15*E15</f>
        <v>0</v>
      </c>
      <c r="G15" s="43"/>
      <c r="H15" s="43"/>
    </row>
    <row r="16" spans="1:10" x14ac:dyDescent="0.25">
      <c r="A16" s="39"/>
      <c r="B16" s="44"/>
      <c r="C16" s="40"/>
      <c r="D16" s="41"/>
      <c r="E16" s="45"/>
      <c r="F16" s="45"/>
      <c r="G16" s="43"/>
      <c r="H16" s="43"/>
    </row>
    <row r="17" spans="1:10" x14ac:dyDescent="0.25">
      <c r="A17" s="39"/>
      <c r="B17" s="44"/>
      <c r="C17" s="40"/>
      <c r="D17" s="41"/>
      <c r="E17" s="45"/>
      <c r="F17" s="45"/>
      <c r="G17" s="43"/>
      <c r="H17" s="43"/>
    </row>
    <row r="18" spans="1:10" x14ac:dyDescent="0.25">
      <c r="A18" s="103" t="s">
        <v>158</v>
      </c>
      <c r="B18" s="95" t="s">
        <v>143</v>
      </c>
      <c r="C18" s="96"/>
      <c r="D18" s="97"/>
      <c r="E18" s="98"/>
      <c r="F18" s="101">
        <f>SUM(F13:F17)</f>
        <v>0</v>
      </c>
      <c r="G18" s="43"/>
      <c r="H18" s="43"/>
    </row>
    <row r="19" spans="1:10" x14ac:dyDescent="0.25">
      <c r="A19" s="39"/>
      <c r="B19" s="44"/>
      <c r="C19" s="40"/>
      <c r="D19" s="41"/>
      <c r="E19" s="45"/>
      <c r="F19" s="45"/>
      <c r="G19" s="43"/>
      <c r="H19" s="43"/>
    </row>
    <row r="20" spans="1:10" x14ac:dyDescent="0.25">
      <c r="A20" s="32" t="s">
        <v>12</v>
      </c>
      <c r="B20" s="33" t="s">
        <v>48</v>
      </c>
      <c r="C20" s="47"/>
      <c r="D20" s="48"/>
      <c r="E20" s="48"/>
      <c r="F20" s="48"/>
      <c r="G20" s="43"/>
      <c r="H20" s="43"/>
    </row>
    <row r="21" spans="1:10" x14ac:dyDescent="0.25">
      <c r="A21" s="2"/>
      <c r="B21" s="2"/>
      <c r="C21" s="43"/>
      <c r="D21" s="49"/>
      <c r="E21" s="49"/>
      <c r="F21" s="49"/>
      <c r="G21" s="43"/>
      <c r="H21" s="43"/>
    </row>
    <row r="22" spans="1:10" ht="60" x14ac:dyDescent="0.25">
      <c r="A22" s="50" t="s">
        <v>13</v>
      </c>
      <c r="B22" s="51" t="s">
        <v>58</v>
      </c>
      <c r="C22" s="18" t="s">
        <v>21</v>
      </c>
      <c r="D22" s="42">
        <v>40</v>
      </c>
      <c r="E22" s="42"/>
      <c r="F22" s="42">
        <f>D22*E22</f>
        <v>0</v>
      </c>
      <c r="G22" s="43"/>
      <c r="H22" s="43"/>
      <c r="J22" s="38"/>
    </row>
    <row r="23" spans="1:10" x14ac:dyDescent="0.25">
      <c r="A23" s="2"/>
      <c r="B23" s="2"/>
      <c r="C23" s="43"/>
      <c r="D23" s="49"/>
      <c r="E23" s="49"/>
      <c r="F23" s="49"/>
      <c r="G23" s="43"/>
      <c r="H23" s="43"/>
    </row>
    <row r="24" spans="1:10" ht="45" x14ac:dyDescent="0.25">
      <c r="A24" s="50" t="s">
        <v>14</v>
      </c>
      <c r="B24" s="51" t="s">
        <v>59</v>
      </c>
      <c r="C24" s="18" t="s">
        <v>10</v>
      </c>
      <c r="D24" s="42">
        <v>186</v>
      </c>
      <c r="E24" s="42"/>
      <c r="F24" s="42">
        <f>D24*E24</f>
        <v>0</v>
      </c>
      <c r="G24" s="43"/>
      <c r="H24" s="43"/>
    </row>
    <row r="25" spans="1:10" x14ac:dyDescent="0.25">
      <c r="A25" s="2"/>
      <c r="B25" s="2"/>
      <c r="C25" s="43"/>
      <c r="D25" s="49"/>
      <c r="E25" s="49"/>
      <c r="F25" s="49"/>
      <c r="G25" s="43"/>
      <c r="H25" s="43"/>
    </row>
    <row r="26" spans="1:10" ht="45" x14ac:dyDescent="0.25">
      <c r="A26" s="50" t="s">
        <v>146</v>
      </c>
      <c r="B26" s="51" t="s">
        <v>147</v>
      </c>
      <c r="C26" s="43"/>
      <c r="D26" s="49"/>
      <c r="E26" s="49"/>
      <c r="F26" s="49"/>
      <c r="G26" s="43"/>
      <c r="H26" s="43"/>
    </row>
    <row r="27" spans="1:10" x14ac:dyDescent="0.25">
      <c r="A27" s="2"/>
      <c r="B27" s="2"/>
      <c r="C27" s="18" t="s">
        <v>21</v>
      </c>
      <c r="D27" s="42">
        <v>94</v>
      </c>
      <c r="E27" s="42"/>
      <c r="F27" s="42">
        <f>D27*E27</f>
        <v>0</v>
      </c>
      <c r="G27" s="43"/>
      <c r="H27" s="43"/>
    </row>
    <row r="28" spans="1:10" x14ac:dyDescent="0.25">
      <c r="A28" s="2"/>
      <c r="B28" s="2"/>
      <c r="C28" s="43"/>
      <c r="D28" s="49"/>
      <c r="E28" s="49"/>
      <c r="F28" s="49"/>
      <c r="G28" s="43"/>
      <c r="H28" s="43"/>
    </row>
    <row r="29" spans="1:10" x14ac:dyDescent="0.25">
      <c r="A29" s="105" t="s">
        <v>157</v>
      </c>
      <c r="B29" s="95" t="s">
        <v>144</v>
      </c>
      <c r="C29" s="99"/>
      <c r="D29" s="100"/>
      <c r="E29" s="100"/>
      <c r="F29" s="101">
        <f>SUM(F22:F25)</f>
        <v>0</v>
      </c>
      <c r="G29" s="43"/>
      <c r="H29" s="43"/>
    </row>
    <row r="30" spans="1:10" x14ac:dyDescent="0.25">
      <c r="A30" s="2"/>
      <c r="B30" s="2"/>
      <c r="C30" s="43"/>
      <c r="D30" s="49"/>
      <c r="E30" s="49"/>
      <c r="F30" s="49"/>
      <c r="G30" s="43"/>
      <c r="H30" s="43"/>
    </row>
    <row r="31" spans="1:10" x14ac:dyDescent="0.25">
      <c r="A31" s="32" t="s">
        <v>46</v>
      </c>
      <c r="B31" s="33" t="s">
        <v>38</v>
      </c>
      <c r="C31" s="43"/>
      <c r="D31" s="49"/>
      <c r="E31" s="49"/>
      <c r="F31" s="49"/>
      <c r="G31" s="43"/>
      <c r="H31" s="43"/>
    </row>
    <row r="32" spans="1:10" x14ac:dyDescent="0.25">
      <c r="A32" s="2"/>
      <c r="B32" s="2"/>
      <c r="C32" s="43"/>
      <c r="D32" s="49"/>
      <c r="E32" s="49"/>
      <c r="F32" s="49"/>
      <c r="G32" s="43"/>
      <c r="H32" s="43"/>
    </row>
    <row r="33" spans="1:12" ht="68.25" customHeight="1" x14ac:dyDescent="0.25">
      <c r="A33" s="36"/>
      <c r="B33" s="316" t="s">
        <v>39</v>
      </c>
      <c r="C33" s="316"/>
      <c r="D33" s="316"/>
      <c r="E33" s="316"/>
      <c r="F33" s="316"/>
      <c r="G33" s="37"/>
      <c r="H33" s="37"/>
      <c r="J33" s="38"/>
    </row>
    <row r="34" spans="1:12" x14ac:dyDescent="0.25">
      <c r="A34" s="36"/>
      <c r="B34" s="306"/>
      <c r="C34" s="306"/>
      <c r="D34" s="52"/>
      <c r="E34" s="52"/>
      <c r="F34" s="52"/>
      <c r="G34" s="37"/>
      <c r="H34" s="37"/>
      <c r="J34" s="38"/>
    </row>
    <row r="35" spans="1:12" ht="75" x14ac:dyDescent="0.25">
      <c r="A35" s="50" t="s">
        <v>49</v>
      </c>
      <c r="B35" s="53" t="s">
        <v>40</v>
      </c>
      <c r="C35" s="18" t="s">
        <v>15</v>
      </c>
      <c r="D35" s="42">
        <f>510*1.1</f>
        <v>561</v>
      </c>
      <c r="E35" s="42"/>
      <c r="F35" s="42">
        <f>D35*E35</f>
        <v>0</v>
      </c>
    </row>
    <row r="36" spans="1:12" x14ac:dyDescent="0.25">
      <c r="A36" s="50"/>
      <c r="B36" s="53"/>
      <c r="C36" s="18"/>
      <c r="D36" s="42"/>
      <c r="E36" s="42"/>
      <c r="F36" s="42"/>
    </row>
    <row r="37" spans="1:12" ht="120" x14ac:dyDescent="0.25">
      <c r="A37" s="50" t="s">
        <v>50</v>
      </c>
      <c r="B37" s="53" t="s">
        <v>140</v>
      </c>
      <c r="C37" s="18" t="s">
        <v>15</v>
      </c>
      <c r="D37" s="42">
        <f>115*3.5+4.62*61</f>
        <v>684.31999999999994</v>
      </c>
      <c r="E37" s="42"/>
      <c r="F37" s="42">
        <f>D37*E37</f>
        <v>0</v>
      </c>
    </row>
    <row r="38" spans="1:12" x14ac:dyDescent="0.25">
      <c r="A38" s="50"/>
      <c r="B38" s="53"/>
      <c r="C38" s="18"/>
      <c r="D38" s="42"/>
      <c r="E38" s="42"/>
      <c r="F38" s="42"/>
    </row>
    <row r="39" spans="1:12" ht="45" x14ac:dyDescent="0.25">
      <c r="A39" s="39" t="s">
        <v>51</v>
      </c>
      <c r="B39" s="53" t="s">
        <v>41</v>
      </c>
      <c r="C39" s="18" t="s">
        <v>15</v>
      </c>
      <c r="D39" s="42">
        <f>1.62+1.31+0.3*0.3*0.5*41+21.75*0.15</f>
        <v>8.0374999999999996</v>
      </c>
      <c r="E39" s="42"/>
      <c r="F39" s="42">
        <f>D39*E39</f>
        <v>0</v>
      </c>
    </row>
    <row r="40" spans="1:12" x14ac:dyDescent="0.25">
      <c r="A40" s="39"/>
      <c r="B40" s="53"/>
      <c r="C40" s="18"/>
      <c r="D40" s="42"/>
      <c r="E40" s="42"/>
      <c r="F40" s="42"/>
    </row>
    <row r="41" spans="1:12" ht="75" x14ac:dyDescent="0.25">
      <c r="A41" s="39" t="s">
        <v>52</v>
      </c>
      <c r="B41" s="53" t="s">
        <v>42</v>
      </c>
      <c r="C41" s="18" t="s">
        <v>15</v>
      </c>
      <c r="D41" s="42">
        <f>60*0.6+2.72*0.2</f>
        <v>36.543999999999997</v>
      </c>
      <c r="E41" s="42"/>
      <c r="F41" s="42">
        <f>D41*E41</f>
        <v>0</v>
      </c>
      <c r="K41" s="54"/>
      <c r="L41" s="55"/>
    </row>
    <row r="42" spans="1:12" s="38" customFormat="1" x14ac:dyDescent="0.25">
      <c r="B42" s="56"/>
      <c r="C42" s="18"/>
      <c r="D42" s="42"/>
      <c r="E42" s="42"/>
      <c r="F42" s="42"/>
    </row>
    <row r="43" spans="1:12" s="38" customFormat="1" ht="90" x14ac:dyDescent="0.25">
      <c r="A43" s="39" t="s">
        <v>53</v>
      </c>
      <c r="B43" s="57" t="s">
        <v>43</v>
      </c>
      <c r="C43" s="18" t="s">
        <v>15</v>
      </c>
      <c r="D43" s="42">
        <f>115*3.5+4.62*61-68*3.5</f>
        <v>446.31999999999994</v>
      </c>
      <c r="E43" s="42"/>
      <c r="F43" s="42">
        <f>D43*E43</f>
        <v>0</v>
      </c>
    </row>
    <row r="44" spans="1:12" s="38" customFormat="1" x14ac:dyDescent="0.25">
      <c r="A44" s="39"/>
      <c r="B44" s="53"/>
      <c r="C44" s="18"/>
      <c r="D44" s="42"/>
      <c r="E44" s="42"/>
      <c r="F44" s="42"/>
    </row>
    <row r="45" spans="1:12" s="38" customFormat="1" ht="90" x14ac:dyDescent="0.25">
      <c r="A45" s="39" t="s">
        <v>54</v>
      </c>
      <c r="B45" s="53" t="s">
        <v>60</v>
      </c>
      <c r="C45" s="18" t="s">
        <v>15</v>
      </c>
      <c r="D45" s="42">
        <f>528*0.3*1.1</f>
        <v>174.24</v>
      </c>
      <c r="E45" s="42"/>
      <c r="F45" s="42">
        <f>D45*E45</f>
        <v>0</v>
      </c>
    </row>
    <row r="46" spans="1:12" s="38" customFormat="1" x14ac:dyDescent="0.25">
      <c r="A46" s="39"/>
      <c r="B46" s="56"/>
      <c r="C46" s="18"/>
      <c r="D46" s="42"/>
      <c r="E46" s="42"/>
      <c r="F46" s="42"/>
    </row>
    <row r="47" spans="1:12" s="38" customFormat="1" ht="60" x14ac:dyDescent="0.25">
      <c r="A47" s="39" t="s">
        <v>55</v>
      </c>
      <c r="B47" s="53" t="s">
        <v>81</v>
      </c>
      <c r="C47" s="18" t="s">
        <v>15</v>
      </c>
      <c r="D47" s="42">
        <v>70</v>
      </c>
      <c r="E47" s="42"/>
      <c r="F47" s="42">
        <f>D47*E47</f>
        <v>0</v>
      </c>
    </row>
    <row r="48" spans="1:12" s="38" customFormat="1" x14ac:dyDescent="0.25">
      <c r="A48" s="39"/>
      <c r="B48" s="56"/>
      <c r="C48" s="18"/>
      <c r="D48" s="42"/>
      <c r="E48" s="42"/>
      <c r="F48" s="42"/>
    </row>
    <row r="49" spans="1:15" s="38" customFormat="1" ht="102" customHeight="1" x14ac:dyDescent="0.25">
      <c r="A49" s="39" t="s">
        <v>56</v>
      </c>
      <c r="B49" s="56" t="s">
        <v>44</v>
      </c>
      <c r="C49" s="18" t="s">
        <v>10</v>
      </c>
      <c r="D49" s="42">
        <f>530+60</f>
        <v>590</v>
      </c>
      <c r="E49" s="42"/>
      <c r="F49" s="42">
        <f>E49*D49</f>
        <v>0</v>
      </c>
    </row>
    <row r="50" spans="1:15" s="38" customFormat="1" x14ac:dyDescent="0.25">
      <c r="A50" s="39"/>
      <c r="B50" s="56"/>
      <c r="C50" s="18"/>
      <c r="D50" s="42"/>
      <c r="E50" s="42"/>
      <c r="F50" s="42"/>
    </row>
    <row r="51" spans="1:15" s="38" customFormat="1" ht="30" x14ac:dyDescent="0.25">
      <c r="A51" s="58" t="s">
        <v>57</v>
      </c>
      <c r="B51" s="56" t="s">
        <v>45</v>
      </c>
      <c r="C51" s="18" t="s">
        <v>15</v>
      </c>
      <c r="D51" s="42">
        <f>120*0.3*0.3</f>
        <v>10.799999999999999</v>
      </c>
      <c r="E51" s="42"/>
      <c r="F51" s="42">
        <f>D51*E51</f>
        <v>0</v>
      </c>
    </row>
    <row r="52" spans="1:15" s="38" customFormat="1" x14ac:dyDescent="0.25">
      <c r="A52" s="39"/>
      <c r="B52" s="56"/>
      <c r="C52" s="18"/>
      <c r="D52" s="42"/>
      <c r="E52" s="42"/>
      <c r="F52" s="42"/>
    </row>
    <row r="53" spans="1:15" s="38" customFormat="1" ht="60" x14ac:dyDescent="0.25">
      <c r="A53" s="39" t="s">
        <v>111</v>
      </c>
      <c r="B53" s="56" t="s">
        <v>34</v>
      </c>
      <c r="C53" s="18"/>
      <c r="D53" s="42"/>
      <c r="E53" s="42"/>
      <c r="F53" s="42"/>
      <c r="L53" s="18"/>
      <c r="M53" s="42"/>
      <c r="N53" s="42"/>
      <c r="O53" s="42"/>
    </row>
    <row r="54" spans="1:15" s="38" customFormat="1" x14ac:dyDescent="0.25">
      <c r="A54" s="39"/>
      <c r="B54" s="62" t="s">
        <v>33</v>
      </c>
      <c r="C54" s="18" t="s">
        <v>21</v>
      </c>
      <c r="D54" s="42">
        <v>87.5</v>
      </c>
      <c r="E54" s="42"/>
      <c r="F54" s="42">
        <f>E54*D54</f>
        <v>0</v>
      </c>
      <c r="K54" s="56"/>
      <c r="L54" s="18"/>
      <c r="M54" s="42"/>
      <c r="N54" s="42"/>
      <c r="O54" s="42"/>
    </row>
    <row r="55" spans="1:15" s="38" customFormat="1" x14ac:dyDescent="0.25">
      <c r="A55" s="39"/>
      <c r="B55" s="62" t="s">
        <v>35</v>
      </c>
      <c r="C55" s="18" t="s">
        <v>15</v>
      </c>
      <c r="D55" s="42">
        <v>18.399999999999999</v>
      </c>
      <c r="E55" s="42"/>
      <c r="F55" s="42">
        <f>E55*D55</f>
        <v>0</v>
      </c>
      <c r="K55" s="56"/>
      <c r="L55" s="18"/>
      <c r="M55" s="42"/>
      <c r="N55" s="42"/>
      <c r="O55" s="42"/>
    </row>
    <row r="56" spans="1:15" s="38" customFormat="1" x14ac:dyDescent="0.25">
      <c r="A56" s="39"/>
      <c r="B56" s="62"/>
      <c r="C56" s="18"/>
      <c r="D56" s="42"/>
      <c r="E56" s="42"/>
      <c r="F56" s="42"/>
      <c r="K56" s="56"/>
      <c r="L56" s="18"/>
      <c r="M56" s="42"/>
      <c r="N56" s="42"/>
      <c r="O56" s="42"/>
    </row>
    <row r="57" spans="1:15" s="38" customFormat="1" ht="30" x14ac:dyDescent="0.25">
      <c r="A57" s="39" t="s">
        <v>115</v>
      </c>
      <c r="B57" s="67" t="s">
        <v>36</v>
      </c>
      <c r="C57" s="19" t="s">
        <v>37</v>
      </c>
      <c r="D57" s="66">
        <v>5</v>
      </c>
      <c r="E57" s="66"/>
      <c r="F57" s="66">
        <f>E57*D57</f>
        <v>0</v>
      </c>
      <c r="O57" s="42"/>
    </row>
    <row r="58" spans="1:15" s="38" customFormat="1" x14ac:dyDescent="0.25">
      <c r="A58" s="39"/>
      <c r="B58" s="67"/>
      <c r="C58" s="19"/>
      <c r="D58" s="66"/>
      <c r="E58" s="66"/>
      <c r="F58" s="66"/>
      <c r="O58" s="42"/>
    </row>
    <row r="59" spans="1:15" s="38" customFormat="1" ht="45" x14ac:dyDescent="0.25">
      <c r="A59" s="39" t="s">
        <v>142</v>
      </c>
      <c r="B59" s="67" t="s">
        <v>141</v>
      </c>
      <c r="C59" s="19"/>
      <c r="D59" s="66"/>
      <c r="E59" s="66"/>
      <c r="F59" s="66"/>
      <c r="O59" s="42"/>
    </row>
    <row r="60" spans="1:15" s="38" customFormat="1" x14ac:dyDescent="0.25">
      <c r="A60" s="39"/>
      <c r="B60" s="56"/>
      <c r="C60" s="18" t="s">
        <v>15</v>
      </c>
      <c r="D60" s="42">
        <v>260</v>
      </c>
      <c r="E60" s="42"/>
      <c r="F60" s="42">
        <f>E60*D60</f>
        <v>0</v>
      </c>
      <c r="J60" s="67"/>
      <c r="K60" s="19"/>
      <c r="L60" s="66"/>
      <c r="M60" s="66"/>
      <c r="N60" s="66"/>
      <c r="O60" s="42"/>
    </row>
    <row r="61" spans="1:15" s="38" customFormat="1" x14ac:dyDescent="0.25">
      <c r="A61" s="39"/>
      <c r="B61" s="56"/>
      <c r="C61" s="18"/>
      <c r="D61" s="42"/>
      <c r="E61" s="42"/>
      <c r="F61" s="42"/>
      <c r="J61" s="67"/>
      <c r="K61" s="19"/>
      <c r="L61" s="66"/>
      <c r="M61" s="66"/>
      <c r="N61" s="66"/>
      <c r="O61" s="42"/>
    </row>
    <row r="62" spans="1:15" s="38" customFormat="1" x14ac:dyDescent="0.25">
      <c r="A62" s="103" t="s">
        <v>156</v>
      </c>
      <c r="B62" s="95" t="s">
        <v>139</v>
      </c>
      <c r="C62" s="93"/>
      <c r="D62" s="94"/>
      <c r="E62" s="94"/>
      <c r="F62" s="102">
        <f>SUM(F35:F61)</f>
        <v>0</v>
      </c>
      <c r="J62" s="67"/>
      <c r="K62" s="19"/>
      <c r="L62" s="66"/>
      <c r="M62" s="66"/>
      <c r="N62" s="66"/>
      <c r="O62" s="42"/>
    </row>
    <row r="63" spans="1:15" s="38" customFormat="1" x14ac:dyDescent="0.25">
      <c r="A63" s="39"/>
      <c r="B63" s="56"/>
      <c r="C63" s="18"/>
      <c r="D63" s="42"/>
      <c r="E63" s="42"/>
      <c r="F63" s="42"/>
      <c r="J63" s="67"/>
      <c r="K63" s="19"/>
      <c r="L63" s="66"/>
      <c r="M63" s="66"/>
      <c r="N63" s="66"/>
      <c r="O63" s="42"/>
    </row>
    <row r="64" spans="1:15" s="38" customFormat="1" x14ac:dyDescent="0.25">
      <c r="A64" s="32" t="s">
        <v>47</v>
      </c>
      <c r="B64" s="33" t="s">
        <v>135</v>
      </c>
      <c r="C64" s="18"/>
      <c r="D64" s="42"/>
      <c r="E64" s="42"/>
      <c r="F64" s="42"/>
      <c r="K64" s="62"/>
      <c r="L64" s="18"/>
      <c r="M64" s="42"/>
      <c r="N64" s="42"/>
      <c r="O64" s="42"/>
    </row>
    <row r="65" spans="1:6" s="38" customFormat="1" x14ac:dyDescent="0.25">
      <c r="A65" s="46"/>
      <c r="B65" s="59"/>
      <c r="C65" s="18"/>
      <c r="D65" s="42"/>
      <c r="E65" s="42"/>
      <c r="F65" s="42"/>
    </row>
    <row r="66" spans="1:6" s="38" customFormat="1" x14ac:dyDescent="0.25">
      <c r="A66" s="46"/>
      <c r="B66" s="60" t="s">
        <v>28</v>
      </c>
      <c r="C66" s="18"/>
      <c r="D66" s="42"/>
      <c r="E66" s="42"/>
      <c r="F66" s="42"/>
    </row>
    <row r="67" spans="1:6" s="38" customFormat="1" ht="189" customHeight="1" x14ac:dyDescent="0.25">
      <c r="A67" s="39"/>
      <c r="B67" s="313" t="s">
        <v>29</v>
      </c>
      <c r="C67" s="313"/>
      <c r="D67" s="313"/>
      <c r="E67" s="313"/>
      <c r="F67" s="313"/>
    </row>
    <row r="68" spans="1:6" s="38" customFormat="1" x14ac:dyDescent="0.25">
      <c r="A68" s="39"/>
      <c r="B68" s="56"/>
      <c r="C68" s="18"/>
      <c r="D68" s="42"/>
      <c r="E68" s="42"/>
      <c r="F68" s="42"/>
    </row>
    <row r="69" spans="1:6" s="38" customFormat="1" ht="75" x14ac:dyDescent="0.25">
      <c r="A69" s="58" t="s">
        <v>61</v>
      </c>
      <c r="B69" s="56" t="s">
        <v>79</v>
      </c>
      <c r="D69" s="61"/>
      <c r="E69" s="61"/>
      <c r="F69" s="61"/>
    </row>
    <row r="70" spans="1:6" s="38" customFormat="1" x14ac:dyDescent="0.25">
      <c r="A70" s="58"/>
      <c r="B70" s="62" t="s">
        <v>30</v>
      </c>
      <c r="C70" s="18" t="s">
        <v>15</v>
      </c>
      <c r="D70" s="42">
        <f>68*0.3</f>
        <v>20.399999999999999</v>
      </c>
      <c r="E70" s="42"/>
      <c r="F70" s="42">
        <f>E70*D70</f>
        <v>0</v>
      </c>
    </row>
    <row r="71" spans="1:6" s="38" customFormat="1" x14ac:dyDescent="0.25">
      <c r="A71" s="58"/>
      <c r="B71" s="62" t="s">
        <v>31</v>
      </c>
      <c r="C71" s="18" t="s">
        <v>22</v>
      </c>
      <c r="D71" s="42">
        <f>D70*100</f>
        <v>2039.9999999999998</v>
      </c>
      <c r="E71" s="42"/>
      <c r="F71" s="42">
        <f>E71*D71</f>
        <v>0</v>
      </c>
    </row>
    <row r="72" spans="1:6" s="38" customFormat="1" x14ac:dyDescent="0.25">
      <c r="A72" s="58"/>
      <c r="B72" s="62" t="s">
        <v>32</v>
      </c>
      <c r="C72" s="18" t="s">
        <v>10</v>
      </c>
      <c r="D72" s="42">
        <f>43*0.3</f>
        <v>12.9</v>
      </c>
      <c r="E72" s="42"/>
      <c r="F72" s="42">
        <f>E72*D72</f>
        <v>0</v>
      </c>
    </row>
    <row r="73" spans="1:6" s="38" customFormat="1" x14ac:dyDescent="0.25">
      <c r="A73" s="58"/>
      <c r="B73" s="62"/>
      <c r="C73" s="18"/>
      <c r="D73" s="42"/>
      <c r="E73" s="42"/>
      <c r="F73" s="42"/>
    </row>
    <row r="74" spans="1:6" s="38" customFormat="1" ht="75" x14ac:dyDescent="0.25">
      <c r="A74" s="58" t="s">
        <v>62</v>
      </c>
      <c r="B74" s="56" t="s">
        <v>78</v>
      </c>
      <c r="D74" s="61"/>
      <c r="E74" s="61"/>
      <c r="F74" s="61"/>
    </row>
    <row r="75" spans="1:6" s="38" customFormat="1" x14ac:dyDescent="0.25">
      <c r="A75" s="58"/>
      <c r="B75" s="62" t="s">
        <v>30</v>
      </c>
      <c r="C75" s="18" t="s">
        <v>15</v>
      </c>
      <c r="D75" s="42">
        <f>12.08*3.1+0.9*0.7</f>
        <v>38.078000000000003</v>
      </c>
      <c r="E75" s="42"/>
      <c r="F75" s="42">
        <f>E75*D75</f>
        <v>0</v>
      </c>
    </row>
    <row r="76" spans="1:6" s="38" customFormat="1" x14ac:dyDescent="0.25">
      <c r="A76" s="58"/>
      <c r="B76" s="62" t="s">
        <v>31</v>
      </c>
      <c r="C76" s="18" t="s">
        <v>22</v>
      </c>
      <c r="D76" s="42">
        <f>D75*80</f>
        <v>3046.2400000000002</v>
      </c>
      <c r="E76" s="42"/>
      <c r="F76" s="42">
        <f>E76*D76</f>
        <v>0</v>
      </c>
    </row>
    <row r="77" spans="1:6" s="38" customFormat="1" x14ac:dyDescent="0.25">
      <c r="A77" s="58"/>
      <c r="B77" s="62" t="s">
        <v>32</v>
      </c>
      <c r="C77" s="18" t="s">
        <v>10</v>
      </c>
      <c r="D77" s="42">
        <f>(23+9.6+38+9+43+3.6)*3.1</f>
        <v>391.21999999999997</v>
      </c>
      <c r="E77" s="42"/>
      <c r="F77" s="42">
        <f>E77*D77</f>
        <v>0</v>
      </c>
    </row>
    <row r="78" spans="1:6" s="38" customFormat="1" x14ac:dyDescent="0.25">
      <c r="A78" s="58"/>
      <c r="B78" s="62"/>
      <c r="C78" s="18"/>
      <c r="D78" s="42"/>
      <c r="E78" s="42"/>
      <c r="F78" s="42"/>
    </row>
    <row r="79" spans="1:6" s="38" customFormat="1" ht="75" x14ac:dyDescent="0.25">
      <c r="A79" s="58" t="s">
        <v>63</v>
      </c>
      <c r="B79" s="56" t="s">
        <v>77</v>
      </c>
      <c r="D79" s="61"/>
      <c r="E79" s="61"/>
      <c r="F79" s="61"/>
    </row>
    <row r="80" spans="1:6" s="38" customFormat="1" x14ac:dyDescent="0.25">
      <c r="A80" s="58"/>
      <c r="B80" s="62" t="s">
        <v>30</v>
      </c>
      <c r="C80" s="18" t="s">
        <v>15</v>
      </c>
      <c r="D80" s="42">
        <f>(68-1.4)*0.3</f>
        <v>19.979999999999997</v>
      </c>
      <c r="E80" s="42"/>
      <c r="F80" s="42">
        <f>E80*D80</f>
        <v>0</v>
      </c>
    </row>
    <row r="81" spans="1:6" s="38" customFormat="1" x14ac:dyDescent="0.25">
      <c r="A81" s="58"/>
      <c r="B81" s="62" t="s">
        <v>31</v>
      </c>
      <c r="C81" s="18" t="s">
        <v>22</v>
      </c>
      <c r="D81" s="42">
        <f>D80*100</f>
        <v>1997.9999999999998</v>
      </c>
      <c r="E81" s="42"/>
      <c r="F81" s="42">
        <f>E81*D81</f>
        <v>0</v>
      </c>
    </row>
    <row r="82" spans="1:6" s="38" customFormat="1" x14ac:dyDescent="0.25">
      <c r="A82" s="58"/>
      <c r="B82" s="62" t="s">
        <v>32</v>
      </c>
      <c r="C82" s="18" t="s">
        <v>10</v>
      </c>
      <c r="D82" s="42">
        <f>(43+4.8-11)*0.3</f>
        <v>11.04</v>
      </c>
      <c r="E82" s="42"/>
      <c r="F82" s="42">
        <f>E82*D82</f>
        <v>0</v>
      </c>
    </row>
    <row r="83" spans="1:6" s="38" customFormat="1" x14ac:dyDescent="0.25">
      <c r="A83" s="58"/>
      <c r="B83" s="62"/>
      <c r="C83" s="18"/>
      <c r="D83" s="42"/>
      <c r="E83" s="42"/>
      <c r="F83" s="42"/>
    </row>
    <row r="84" spans="1:6" s="38" customFormat="1" ht="105" x14ac:dyDescent="0.25">
      <c r="A84" s="58" t="s">
        <v>64</v>
      </c>
      <c r="B84" s="56" t="s">
        <v>71</v>
      </c>
      <c r="D84" s="61"/>
      <c r="E84" s="61"/>
      <c r="F84" s="61"/>
    </row>
    <row r="85" spans="1:6" s="38" customFormat="1" x14ac:dyDescent="0.25">
      <c r="A85" s="58"/>
      <c r="B85" s="62" t="s">
        <v>30</v>
      </c>
      <c r="C85" s="18" t="s">
        <v>15</v>
      </c>
      <c r="D85" s="42">
        <f>122*0.3</f>
        <v>36.6</v>
      </c>
      <c r="E85" s="42"/>
      <c r="F85" s="42">
        <f>E85*D85</f>
        <v>0</v>
      </c>
    </row>
    <row r="86" spans="1:6" s="38" customFormat="1" x14ac:dyDescent="0.25">
      <c r="A86" s="58"/>
      <c r="B86" s="62" t="s">
        <v>31</v>
      </c>
      <c r="C86" s="18" t="s">
        <v>22</v>
      </c>
      <c r="D86" s="42">
        <f>D85*80</f>
        <v>2928</v>
      </c>
      <c r="E86" s="42"/>
      <c r="F86" s="42">
        <f>E86*D86</f>
        <v>0</v>
      </c>
    </row>
    <row r="87" spans="1:6" s="38" customFormat="1" x14ac:dyDescent="0.25">
      <c r="A87" s="58"/>
      <c r="B87" s="62" t="s">
        <v>32</v>
      </c>
      <c r="C87" s="18" t="s">
        <v>10</v>
      </c>
      <c r="D87" s="42">
        <f>84*0.3</f>
        <v>25.2</v>
      </c>
      <c r="E87" s="42"/>
      <c r="F87" s="42">
        <f>E87*D87</f>
        <v>0</v>
      </c>
    </row>
    <row r="88" spans="1:6" s="38" customFormat="1" x14ac:dyDescent="0.25">
      <c r="A88" s="58"/>
      <c r="B88" s="62"/>
      <c r="C88" s="18"/>
      <c r="D88" s="42"/>
      <c r="E88" s="42"/>
      <c r="F88" s="42"/>
    </row>
    <row r="89" spans="1:6" s="38" customFormat="1" ht="120" x14ac:dyDescent="0.25">
      <c r="A89" s="58" t="s">
        <v>65</v>
      </c>
      <c r="B89" s="56" t="s">
        <v>72</v>
      </c>
      <c r="D89" s="61"/>
      <c r="E89" s="61"/>
      <c r="F89" s="61"/>
    </row>
    <row r="90" spans="1:6" s="38" customFormat="1" x14ac:dyDescent="0.25">
      <c r="A90" s="58"/>
      <c r="B90" s="62" t="s">
        <v>30</v>
      </c>
      <c r="C90" s="18" t="s">
        <v>15</v>
      </c>
      <c r="D90" s="42">
        <f>170*0.3</f>
        <v>51</v>
      </c>
      <c r="E90" s="42"/>
      <c r="F90" s="42">
        <f>E90*D90</f>
        <v>0</v>
      </c>
    </row>
    <row r="91" spans="1:6" s="38" customFormat="1" x14ac:dyDescent="0.25">
      <c r="A91" s="58"/>
      <c r="B91" s="62" t="s">
        <v>31</v>
      </c>
      <c r="C91" s="18" t="s">
        <v>22</v>
      </c>
      <c r="D91" s="42">
        <f>D90*80</f>
        <v>4080</v>
      </c>
      <c r="E91" s="42"/>
      <c r="F91" s="42">
        <f>E91*D91</f>
        <v>0</v>
      </c>
    </row>
    <row r="92" spans="1:6" s="38" customFormat="1" x14ac:dyDescent="0.25">
      <c r="A92" s="58"/>
      <c r="B92" s="62" t="s">
        <v>32</v>
      </c>
      <c r="C92" s="18" t="s">
        <v>10</v>
      </c>
      <c r="D92" s="42">
        <f>84*0.3</f>
        <v>25.2</v>
      </c>
      <c r="E92" s="42"/>
      <c r="F92" s="42">
        <f>E92*D92</f>
        <v>0</v>
      </c>
    </row>
    <row r="93" spans="1:6" s="38" customFormat="1" x14ac:dyDescent="0.25">
      <c r="A93" s="58"/>
      <c r="B93" s="62"/>
      <c r="C93" s="18"/>
      <c r="D93" s="42"/>
      <c r="E93" s="42"/>
      <c r="F93" s="42"/>
    </row>
    <row r="94" spans="1:6" s="38" customFormat="1" ht="129.75" customHeight="1" x14ac:dyDescent="0.25">
      <c r="A94" s="58" t="s">
        <v>66</v>
      </c>
      <c r="B94" s="56" t="s">
        <v>73</v>
      </c>
      <c r="C94" s="18"/>
      <c r="D94" s="42"/>
      <c r="E94" s="42"/>
      <c r="F94" s="42"/>
    </row>
    <row r="95" spans="1:6" s="38" customFormat="1" x14ac:dyDescent="0.25">
      <c r="A95" s="58"/>
      <c r="B95" s="62" t="s">
        <v>30</v>
      </c>
      <c r="C95" s="18" t="s">
        <v>15</v>
      </c>
      <c r="D95" s="42">
        <f>0.5*0.5*21*0.22</f>
        <v>1.155</v>
      </c>
      <c r="E95" s="42"/>
      <c r="F95" s="42">
        <f>E95*D95</f>
        <v>0</v>
      </c>
    </row>
    <row r="96" spans="1:6" s="38" customFormat="1" x14ac:dyDescent="0.25">
      <c r="A96" s="58"/>
      <c r="B96" s="62" t="s">
        <v>31</v>
      </c>
      <c r="C96" s="18" t="s">
        <v>22</v>
      </c>
      <c r="D96" s="42">
        <f>D95*20</f>
        <v>23.1</v>
      </c>
      <c r="E96" s="42"/>
      <c r="F96" s="42">
        <f>E96*D96</f>
        <v>0</v>
      </c>
    </row>
    <row r="97" spans="1:6" s="38" customFormat="1" x14ac:dyDescent="0.25">
      <c r="A97" s="58"/>
      <c r="B97" s="62" t="s">
        <v>32</v>
      </c>
      <c r="C97" s="18" t="s">
        <v>10</v>
      </c>
      <c r="D97" s="42">
        <f>2*21*0.25</f>
        <v>10.5</v>
      </c>
      <c r="E97" s="42"/>
      <c r="F97" s="42">
        <f>E97*D97</f>
        <v>0</v>
      </c>
    </row>
    <row r="98" spans="1:6" s="38" customFormat="1" x14ac:dyDescent="0.25">
      <c r="A98" s="58"/>
      <c r="B98" s="62"/>
      <c r="C98" s="18"/>
      <c r="D98" s="42"/>
      <c r="E98" s="42"/>
      <c r="F98" s="42"/>
    </row>
    <row r="99" spans="1:6" s="38" customFormat="1" ht="45" x14ac:dyDescent="0.25">
      <c r="A99" s="58" t="s">
        <v>67</v>
      </c>
      <c r="B99" s="56" t="s">
        <v>74</v>
      </c>
      <c r="C99" s="18"/>
      <c r="D99" s="42"/>
      <c r="E99" s="42"/>
      <c r="F99" s="42"/>
    </row>
    <row r="100" spans="1:6" s="38" customFormat="1" x14ac:dyDescent="0.25">
      <c r="A100" s="58"/>
      <c r="B100" s="62" t="s">
        <v>30</v>
      </c>
      <c r="C100" s="18" t="s">
        <v>15</v>
      </c>
      <c r="D100" s="63">
        <f>27.54*0.5*0.45+17*0.5+5*0.15*0.6+0.4*0.6*16</f>
        <v>18.986499999999999</v>
      </c>
      <c r="E100" s="42"/>
      <c r="F100" s="42">
        <f>E100*D100</f>
        <v>0</v>
      </c>
    </row>
    <row r="101" spans="1:6" s="38" customFormat="1" x14ac:dyDescent="0.25">
      <c r="A101" s="58"/>
      <c r="B101" s="62" t="s">
        <v>31</v>
      </c>
      <c r="C101" s="18" t="s">
        <v>22</v>
      </c>
      <c r="D101" s="63">
        <f>D100*80</f>
        <v>1518.92</v>
      </c>
      <c r="E101" s="42"/>
      <c r="F101" s="42">
        <f>E101*D101</f>
        <v>0</v>
      </c>
    </row>
    <row r="102" spans="1:6" s="38" customFormat="1" x14ac:dyDescent="0.25">
      <c r="A102" s="58"/>
      <c r="B102" s="62" t="s">
        <v>32</v>
      </c>
      <c r="C102" s="18" t="s">
        <v>10</v>
      </c>
      <c r="D102" s="63">
        <f>35*0.6*0.5+18*2+2.25*0.6*21</f>
        <v>74.849999999999994</v>
      </c>
      <c r="E102" s="42"/>
      <c r="F102" s="42">
        <f>E102*D102</f>
        <v>0</v>
      </c>
    </row>
    <row r="103" spans="1:6" s="38" customFormat="1" x14ac:dyDescent="0.25">
      <c r="A103" s="58"/>
      <c r="B103" s="62"/>
      <c r="C103" s="18"/>
      <c r="D103" s="42"/>
      <c r="E103" s="42"/>
      <c r="F103" s="42"/>
    </row>
    <row r="104" spans="1:6" s="38" customFormat="1" ht="127.5" customHeight="1" x14ac:dyDescent="0.25">
      <c r="A104" s="64" t="s">
        <v>68</v>
      </c>
      <c r="B104" s="56" t="s">
        <v>75</v>
      </c>
      <c r="C104" s="18"/>
      <c r="D104" s="42"/>
      <c r="E104" s="42"/>
      <c r="F104" s="42"/>
    </row>
    <row r="105" spans="1:6" s="38" customFormat="1" x14ac:dyDescent="0.25">
      <c r="A105" s="58"/>
      <c r="B105" s="62" t="s">
        <v>30</v>
      </c>
      <c r="C105" s="18" t="s">
        <v>15</v>
      </c>
      <c r="D105" s="63">
        <f>0.6*0.6*0.8*9</f>
        <v>2.5919999999999996</v>
      </c>
      <c r="E105" s="42"/>
      <c r="F105" s="42">
        <f>E105*D105</f>
        <v>0</v>
      </c>
    </row>
    <row r="106" spans="1:6" s="38" customFormat="1" x14ac:dyDescent="0.25">
      <c r="A106" s="58"/>
      <c r="B106" s="62" t="s">
        <v>31</v>
      </c>
      <c r="C106" s="18" t="s">
        <v>22</v>
      </c>
      <c r="D106" s="63">
        <f>D105*60</f>
        <v>155.51999999999998</v>
      </c>
      <c r="E106" s="42"/>
      <c r="F106" s="42">
        <f>E106*D106</f>
        <v>0</v>
      </c>
    </row>
    <row r="107" spans="1:6" s="38" customFormat="1" x14ac:dyDescent="0.25">
      <c r="A107" s="58"/>
      <c r="B107" s="62" t="s">
        <v>32</v>
      </c>
      <c r="C107" s="18" t="s">
        <v>10</v>
      </c>
      <c r="D107" s="63">
        <f>0.6*4*0.3*9</f>
        <v>6.4799999999999995</v>
      </c>
      <c r="E107" s="42"/>
      <c r="F107" s="42">
        <f>E107*D107</f>
        <v>0</v>
      </c>
    </row>
    <row r="108" spans="1:6" s="38" customFormat="1" x14ac:dyDescent="0.25">
      <c r="A108" s="58"/>
      <c r="B108" s="62"/>
      <c r="C108" s="18"/>
      <c r="D108" s="42"/>
      <c r="E108" s="42"/>
      <c r="F108" s="42"/>
    </row>
    <row r="109" spans="1:6" s="38" customFormat="1" ht="45" x14ac:dyDescent="0.25">
      <c r="A109" s="58" t="s">
        <v>69</v>
      </c>
      <c r="B109" s="56" t="s">
        <v>76</v>
      </c>
      <c r="C109" s="18"/>
      <c r="D109" s="42"/>
      <c r="E109" s="42"/>
      <c r="F109" s="42"/>
    </row>
    <row r="110" spans="1:6" s="38" customFormat="1" x14ac:dyDescent="0.25">
      <c r="A110" s="58"/>
      <c r="B110" s="62" t="s">
        <v>30</v>
      </c>
      <c r="C110" s="18" t="s">
        <v>15</v>
      </c>
      <c r="D110" s="63">
        <f>0.3*0.3*0.5*41</f>
        <v>1.845</v>
      </c>
      <c r="E110" s="42"/>
      <c r="F110" s="42">
        <f>E110*D110</f>
        <v>0</v>
      </c>
    </row>
    <row r="111" spans="1:6" s="38" customFormat="1" x14ac:dyDescent="0.25">
      <c r="A111" s="58"/>
      <c r="B111" s="62" t="s">
        <v>31</v>
      </c>
      <c r="C111" s="18" t="s">
        <v>22</v>
      </c>
      <c r="D111" s="63">
        <f>D110*60</f>
        <v>110.7</v>
      </c>
      <c r="E111" s="42"/>
      <c r="F111" s="42">
        <f>E111*D111</f>
        <v>0</v>
      </c>
    </row>
    <row r="112" spans="1:6" s="38" customFormat="1" x14ac:dyDescent="0.25">
      <c r="A112" s="58"/>
      <c r="B112" s="62" t="s">
        <v>32</v>
      </c>
      <c r="C112" s="18" t="s">
        <v>10</v>
      </c>
      <c r="D112" s="63">
        <f>1.2*0.2</f>
        <v>0.24</v>
      </c>
      <c r="E112" s="42"/>
      <c r="F112" s="42">
        <f>E112*D112</f>
        <v>0</v>
      </c>
    </row>
    <row r="113" spans="1:6" s="38" customFormat="1" x14ac:dyDescent="0.25">
      <c r="A113" s="58"/>
      <c r="B113" s="62"/>
      <c r="C113" s="18"/>
      <c r="D113" s="42"/>
      <c r="E113" s="42"/>
      <c r="F113" s="42"/>
    </row>
    <row r="114" spans="1:6" s="38" customFormat="1" ht="75" x14ac:dyDescent="0.25">
      <c r="A114" s="58" t="s">
        <v>70</v>
      </c>
      <c r="B114" s="56" t="s">
        <v>80</v>
      </c>
      <c r="C114" s="18"/>
      <c r="D114" s="42"/>
      <c r="E114" s="42"/>
      <c r="F114" s="42"/>
    </row>
    <row r="115" spans="1:6" s="38" customFormat="1" x14ac:dyDescent="0.25">
      <c r="A115" s="58"/>
      <c r="B115" s="62" t="s">
        <v>30</v>
      </c>
      <c r="C115" s="18" t="s">
        <v>15</v>
      </c>
      <c r="D115" s="42">
        <f>175*0.25</f>
        <v>43.75</v>
      </c>
      <c r="E115" s="42"/>
      <c r="F115" s="42">
        <f>E115*D115</f>
        <v>0</v>
      </c>
    </row>
    <row r="116" spans="1:6" s="38" customFormat="1" x14ac:dyDescent="0.25">
      <c r="A116" s="58"/>
      <c r="B116" s="62"/>
      <c r="C116" s="18"/>
      <c r="D116" s="42"/>
      <c r="E116" s="42"/>
      <c r="F116" s="42"/>
    </row>
    <row r="117" spans="1:6" s="38" customFormat="1" ht="240" x14ac:dyDescent="0.25">
      <c r="A117" s="58" t="s">
        <v>137</v>
      </c>
      <c r="B117" s="67" t="s">
        <v>138</v>
      </c>
      <c r="C117" s="19"/>
      <c r="D117" s="66"/>
      <c r="E117" s="66"/>
      <c r="F117" s="66"/>
    </row>
    <row r="118" spans="1:6" s="38" customFormat="1" x14ac:dyDescent="0.25">
      <c r="A118" s="58"/>
      <c r="B118" s="67"/>
      <c r="C118" s="19" t="s">
        <v>21</v>
      </c>
      <c r="D118" s="66">
        <v>73</v>
      </c>
      <c r="E118" s="66"/>
      <c r="F118" s="66">
        <f>E118*D118</f>
        <v>0</v>
      </c>
    </row>
    <row r="119" spans="1:6" s="38" customFormat="1" x14ac:dyDescent="0.25">
      <c r="A119" s="58"/>
      <c r="B119" s="62"/>
      <c r="C119" s="18"/>
      <c r="D119" s="42"/>
      <c r="E119" s="42"/>
      <c r="F119" s="42"/>
    </row>
    <row r="120" spans="1:6" s="38" customFormat="1" ht="51" x14ac:dyDescent="0.25">
      <c r="A120" s="58" t="s">
        <v>148</v>
      </c>
      <c r="B120" s="107" t="s">
        <v>149</v>
      </c>
      <c r="C120" s="18"/>
      <c r="D120" s="42"/>
      <c r="E120" s="42"/>
      <c r="F120" s="42"/>
    </row>
    <row r="121" spans="1:6" s="38" customFormat="1" x14ac:dyDescent="0.25">
      <c r="A121" s="58"/>
      <c r="B121" s="62"/>
      <c r="C121" s="19" t="s">
        <v>21</v>
      </c>
      <c r="D121" s="66">
        <v>35</v>
      </c>
      <c r="E121" s="66"/>
      <c r="F121" s="66">
        <f>E121*D121</f>
        <v>0</v>
      </c>
    </row>
    <row r="122" spans="1:6" s="38" customFormat="1" x14ac:dyDescent="0.25">
      <c r="A122" s="58"/>
      <c r="B122" s="62"/>
      <c r="C122" s="18"/>
      <c r="D122" s="42"/>
      <c r="E122" s="42"/>
      <c r="F122" s="42"/>
    </row>
    <row r="123" spans="1:6" s="38" customFormat="1" x14ac:dyDescent="0.25">
      <c r="A123" s="104" t="s">
        <v>155</v>
      </c>
      <c r="B123" s="95" t="s">
        <v>136</v>
      </c>
      <c r="C123" s="93"/>
      <c r="D123" s="94"/>
      <c r="E123" s="94"/>
      <c r="F123" s="102">
        <f>SUM(F70:F121)</f>
        <v>0</v>
      </c>
    </row>
    <row r="124" spans="1:6" s="38" customFormat="1" x14ac:dyDescent="0.25">
      <c r="A124" s="58"/>
      <c r="B124" s="62"/>
      <c r="C124" s="18"/>
      <c r="D124" s="42"/>
      <c r="E124" s="42"/>
      <c r="F124" s="42"/>
    </row>
    <row r="125" spans="1:6" s="38" customFormat="1" x14ac:dyDescent="0.25">
      <c r="A125" s="58"/>
      <c r="B125" s="62"/>
      <c r="C125" s="18"/>
      <c r="D125" s="42"/>
      <c r="E125" s="42"/>
      <c r="F125" s="42"/>
    </row>
    <row r="126" spans="1:6" s="38" customFormat="1" x14ac:dyDescent="0.25">
      <c r="A126" s="32" t="s">
        <v>83</v>
      </c>
      <c r="B126" s="33" t="s">
        <v>84</v>
      </c>
      <c r="C126" s="18"/>
      <c r="D126" s="42"/>
      <c r="E126" s="42"/>
      <c r="F126" s="42"/>
    </row>
    <row r="127" spans="1:6" s="38" customFormat="1" x14ac:dyDescent="0.25">
      <c r="A127" s="58"/>
      <c r="B127" s="62"/>
      <c r="C127" s="18"/>
      <c r="D127" s="42"/>
      <c r="E127" s="42"/>
      <c r="F127" s="42"/>
    </row>
    <row r="128" spans="1:6" s="38" customFormat="1" x14ac:dyDescent="0.25">
      <c r="A128" s="58"/>
      <c r="B128" s="62"/>
      <c r="C128" s="18"/>
      <c r="D128" s="42"/>
      <c r="E128" s="42"/>
      <c r="F128" s="42"/>
    </row>
    <row r="129" spans="1:6" s="38" customFormat="1" ht="105" x14ac:dyDescent="0.25">
      <c r="A129" s="58" t="s">
        <v>89</v>
      </c>
      <c r="B129" s="56" t="s">
        <v>642</v>
      </c>
      <c r="C129" s="18"/>
      <c r="D129" s="42"/>
      <c r="E129" s="42"/>
      <c r="F129" s="42"/>
    </row>
    <row r="130" spans="1:6" s="38" customFormat="1" ht="45" x14ac:dyDescent="0.25">
      <c r="A130" s="58"/>
      <c r="B130" s="56" t="s">
        <v>85</v>
      </c>
      <c r="C130" s="18"/>
      <c r="D130" s="42"/>
      <c r="E130" s="42"/>
      <c r="F130" s="42"/>
    </row>
    <row r="131" spans="1:6" s="38" customFormat="1" ht="30" x14ac:dyDescent="0.25">
      <c r="A131" s="58"/>
      <c r="B131" s="56" t="s">
        <v>86</v>
      </c>
      <c r="C131" s="18"/>
      <c r="D131" s="42"/>
      <c r="E131" s="42"/>
      <c r="F131" s="42"/>
    </row>
    <row r="132" spans="1:6" s="38" customFormat="1" ht="93" customHeight="1" x14ac:dyDescent="0.25">
      <c r="A132" s="58"/>
      <c r="B132" s="1" t="s">
        <v>643</v>
      </c>
      <c r="C132" s="18"/>
      <c r="D132" s="42"/>
      <c r="E132" s="42"/>
      <c r="F132" s="42"/>
    </row>
    <row r="133" spans="1:6" s="38" customFormat="1" ht="33" customHeight="1" x14ac:dyDescent="0.25">
      <c r="A133" s="65"/>
      <c r="B133" s="1" t="s">
        <v>87</v>
      </c>
      <c r="D133" s="61"/>
      <c r="E133" s="61"/>
      <c r="F133" s="61"/>
    </row>
    <row r="134" spans="1:6" s="38" customFormat="1" x14ac:dyDescent="0.25">
      <c r="A134" s="39"/>
      <c r="B134" s="62"/>
      <c r="C134" s="18" t="s">
        <v>10</v>
      </c>
      <c r="D134" s="42">
        <v>295</v>
      </c>
      <c r="E134" s="42"/>
      <c r="F134" s="42">
        <f>E134*D134</f>
        <v>0</v>
      </c>
    </row>
    <row r="135" spans="1:6" s="38" customFormat="1" x14ac:dyDescent="0.25">
      <c r="A135" s="39"/>
      <c r="B135" s="62"/>
      <c r="C135" s="18"/>
      <c r="D135" s="42"/>
      <c r="E135" s="42"/>
      <c r="F135" s="42"/>
    </row>
    <row r="136" spans="1:6" s="38" customFormat="1" ht="120" x14ac:dyDescent="0.25">
      <c r="A136" s="39" t="s">
        <v>90</v>
      </c>
      <c r="B136" s="56" t="s">
        <v>91</v>
      </c>
      <c r="C136" s="18"/>
      <c r="D136" s="42"/>
      <c r="E136" s="42"/>
      <c r="F136" s="42"/>
    </row>
    <row r="137" spans="1:6" s="38" customFormat="1" x14ac:dyDescent="0.25">
      <c r="A137" s="39"/>
      <c r="B137" s="62"/>
      <c r="C137" s="18" t="s">
        <v>10</v>
      </c>
      <c r="D137" s="42">
        <f>190</f>
        <v>190</v>
      </c>
      <c r="E137" s="42"/>
      <c r="F137" s="42">
        <f>E137*D137</f>
        <v>0</v>
      </c>
    </row>
    <row r="138" spans="1:6" s="38" customFormat="1" x14ac:dyDescent="0.25">
      <c r="A138" s="39"/>
      <c r="B138" s="62"/>
      <c r="C138" s="18"/>
      <c r="D138" s="42"/>
      <c r="E138" s="42"/>
      <c r="F138" s="42"/>
    </row>
    <row r="139" spans="1:6" s="38" customFormat="1" x14ac:dyDescent="0.25">
      <c r="A139" s="103" t="s">
        <v>154</v>
      </c>
      <c r="B139" s="95" t="s">
        <v>134</v>
      </c>
      <c r="C139" s="93"/>
      <c r="D139" s="94"/>
      <c r="E139" s="94"/>
      <c r="F139" s="102">
        <f>SUM(F128:F137)</f>
        <v>0</v>
      </c>
    </row>
    <row r="140" spans="1:6" s="38" customFormat="1" x14ac:dyDescent="0.25">
      <c r="A140" s="39"/>
      <c r="B140" s="62"/>
      <c r="C140" s="18"/>
      <c r="D140" s="42"/>
      <c r="E140" s="42"/>
      <c r="F140" s="42"/>
    </row>
    <row r="141" spans="1:6" s="38" customFormat="1" x14ac:dyDescent="0.25">
      <c r="A141" s="91" t="s">
        <v>96</v>
      </c>
      <c r="B141" s="90" t="s">
        <v>97</v>
      </c>
      <c r="C141" s="18"/>
      <c r="D141" s="42"/>
      <c r="E141" s="42"/>
      <c r="F141" s="42"/>
    </row>
    <row r="142" spans="1:6" s="38" customFormat="1" x14ac:dyDescent="0.25">
      <c r="A142" s="39"/>
      <c r="B142" s="56"/>
      <c r="C142" s="18"/>
      <c r="D142" s="42"/>
      <c r="E142" s="42"/>
      <c r="F142" s="42"/>
    </row>
    <row r="143" spans="1:6" s="38" customFormat="1" ht="180" x14ac:dyDescent="0.25">
      <c r="A143" s="39" t="s">
        <v>117</v>
      </c>
      <c r="B143" s="56" t="s">
        <v>100</v>
      </c>
      <c r="C143" s="18"/>
      <c r="D143" s="42"/>
      <c r="E143" s="42"/>
      <c r="F143" s="42"/>
    </row>
    <row r="144" spans="1:6" s="38" customFormat="1" x14ac:dyDescent="0.25">
      <c r="A144" s="39"/>
      <c r="B144" s="56"/>
      <c r="C144" s="18" t="s">
        <v>99</v>
      </c>
      <c r="D144" s="42">
        <v>9</v>
      </c>
      <c r="E144" s="42"/>
      <c r="F144" s="42">
        <f>E144*D144</f>
        <v>0</v>
      </c>
    </row>
    <row r="145" spans="1:6" s="38" customFormat="1" x14ac:dyDescent="0.25">
      <c r="A145" s="39"/>
      <c r="B145" s="56"/>
      <c r="C145" s="18"/>
      <c r="D145" s="42"/>
      <c r="E145" s="42"/>
      <c r="F145" s="42"/>
    </row>
    <row r="146" spans="1:6" s="38" customFormat="1" ht="75" x14ac:dyDescent="0.25">
      <c r="A146" s="39" t="s">
        <v>118</v>
      </c>
      <c r="B146" s="56" t="s">
        <v>98</v>
      </c>
      <c r="C146" s="18"/>
      <c r="D146" s="42"/>
      <c r="E146" s="42"/>
      <c r="F146" s="42"/>
    </row>
    <row r="147" spans="1:6" s="38" customFormat="1" x14ac:dyDescent="0.25">
      <c r="A147" s="39"/>
      <c r="B147" s="56"/>
      <c r="C147" s="18" t="s">
        <v>99</v>
      </c>
      <c r="D147" s="42">
        <v>8</v>
      </c>
      <c r="E147" s="42"/>
      <c r="F147" s="42">
        <f>E147*D147</f>
        <v>0</v>
      </c>
    </row>
    <row r="148" spans="1:6" s="38" customFormat="1" x14ac:dyDescent="0.25">
      <c r="A148" s="39"/>
      <c r="B148" s="56"/>
      <c r="C148" s="18"/>
      <c r="D148" s="42"/>
      <c r="E148" s="42"/>
      <c r="F148" s="42"/>
    </row>
    <row r="149" spans="1:6" s="38" customFormat="1" ht="75" x14ac:dyDescent="0.25">
      <c r="A149" s="39" t="s">
        <v>119</v>
      </c>
      <c r="B149" s="56" t="s">
        <v>101</v>
      </c>
      <c r="C149" s="18"/>
      <c r="D149" s="42"/>
      <c r="E149" s="42"/>
      <c r="F149" s="42"/>
    </row>
    <row r="150" spans="1:6" s="38" customFormat="1" x14ac:dyDescent="0.25">
      <c r="A150" s="39"/>
      <c r="B150" s="56"/>
      <c r="C150" s="18" t="s">
        <v>99</v>
      </c>
      <c r="D150" s="42">
        <v>1</v>
      </c>
      <c r="E150" s="42"/>
      <c r="F150" s="42">
        <f>E150*D150</f>
        <v>0</v>
      </c>
    </row>
    <row r="151" spans="1:6" s="38" customFormat="1" x14ac:dyDescent="0.25">
      <c r="A151" s="39"/>
      <c r="B151" s="56"/>
      <c r="C151" s="18"/>
      <c r="D151" s="42"/>
      <c r="E151" s="42"/>
      <c r="F151" s="42"/>
    </row>
    <row r="152" spans="1:6" s="38" customFormat="1" ht="300" x14ac:dyDescent="0.25">
      <c r="A152" s="39" t="s">
        <v>120</v>
      </c>
      <c r="B152" s="56" t="s">
        <v>102</v>
      </c>
      <c r="C152" s="18"/>
      <c r="D152" s="42"/>
      <c r="E152" s="42"/>
      <c r="F152" s="42"/>
    </row>
    <row r="153" spans="1:6" s="38" customFormat="1" x14ac:dyDescent="0.25">
      <c r="A153" s="39"/>
      <c r="B153" s="56"/>
      <c r="C153" s="18" t="s">
        <v>22</v>
      </c>
      <c r="D153" s="42">
        <f>(4.18*9+3.36*7)*4.7+(14*3.29)+3.85*9*0.7*2+2.14*9*4.7+3.85*0.24*9</f>
        <v>480.76599999999996</v>
      </c>
      <c r="E153" s="42"/>
      <c r="F153" s="42">
        <f>E153*D153</f>
        <v>0</v>
      </c>
    </row>
    <row r="154" spans="1:6" s="38" customFormat="1" x14ac:dyDescent="0.25">
      <c r="A154" s="39"/>
      <c r="B154" s="56"/>
      <c r="C154" s="18"/>
      <c r="D154" s="42"/>
      <c r="E154" s="42"/>
      <c r="F154" s="42"/>
    </row>
    <row r="155" spans="1:6" s="38" customFormat="1" ht="195" x14ac:dyDescent="0.25">
      <c r="A155" s="39" t="s">
        <v>121</v>
      </c>
      <c r="B155" s="56" t="s">
        <v>103</v>
      </c>
      <c r="C155" s="18"/>
      <c r="D155" s="42"/>
      <c r="E155" s="42"/>
      <c r="F155" s="42"/>
    </row>
    <row r="156" spans="1:6" s="38" customFormat="1" x14ac:dyDescent="0.25">
      <c r="A156" s="39"/>
      <c r="B156" s="56"/>
      <c r="C156" s="18" t="s">
        <v>22</v>
      </c>
      <c r="D156" s="42">
        <f>(4.8*4.7+3.88*2)*16</f>
        <v>485.12</v>
      </c>
      <c r="E156" s="42"/>
      <c r="F156" s="42">
        <f>E156*D156</f>
        <v>0</v>
      </c>
    </row>
    <row r="157" spans="1:6" s="38" customFormat="1" x14ac:dyDescent="0.25">
      <c r="A157" s="39"/>
      <c r="B157" s="56"/>
      <c r="C157" s="18"/>
      <c r="D157" s="42"/>
      <c r="E157" s="42"/>
      <c r="F157" s="42"/>
    </row>
    <row r="158" spans="1:6" s="38" customFormat="1" ht="135" x14ac:dyDescent="0.25">
      <c r="A158" s="39" t="s">
        <v>122</v>
      </c>
      <c r="B158" s="56" t="s">
        <v>104</v>
      </c>
      <c r="C158" s="18"/>
      <c r="D158" s="42"/>
      <c r="E158" s="42"/>
      <c r="F158" s="42"/>
    </row>
    <row r="159" spans="1:6" s="38" customFormat="1" x14ac:dyDescent="0.25">
      <c r="A159" s="39"/>
      <c r="B159" s="56"/>
      <c r="C159" s="18" t="s">
        <v>22</v>
      </c>
      <c r="D159" s="42">
        <f>52*2.94</f>
        <v>152.88</v>
      </c>
      <c r="E159" s="42"/>
      <c r="F159" s="42">
        <f>E159*D159</f>
        <v>0</v>
      </c>
    </row>
    <row r="160" spans="1:6" s="38" customFormat="1" x14ac:dyDescent="0.25">
      <c r="A160" s="39"/>
      <c r="B160" s="56"/>
      <c r="C160" s="18"/>
      <c r="D160" s="42"/>
      <c r="E160" s="42"/>
      <c r="F160" s="42"/>
    </row>
    <row r="161" spans="1:6" s="38" customFormat="1" ht="75" x14ac:dyDescent="0.25">
      <c r="A161" s="39" t="s">
        <v>145</v>
      </c>
      <c r="B161" s="88" t="s">
        <v>107</v>
      </c>
      <c r="C161" s="19"/>
      <c r="D161" s="66"/>
      <c r="E161" s="66"/>
      <c r="F161" s="66"/>
    </row>
    <row r="162" spans="1:6" s="38" customFormat="1" ht="225" x14ac:dyDescent="0.25">
      <c r="A162" s="39"/>
      <c r="B162" s="89" t="s">
        <v>108</v>
      </c>
      <c r="C162" s="19"/>
      <c r="D162" s="66"/>
      <c r="E162" s="66"/>
      <c r="F162" s="66"/>
    </row>
    <row r="163" spans="1:6" s="38" customFormat="1" ht="195" x14ac:dyDescent="0.25">
      <c r="A163" s="39"/>
      <c r="B163" s="89" t="s">
        <v>109</v>
      </c>
      <c r="C163" s="19"/>
      <c r="D163" s="66"/>
      <c r="E163" s="66"/>
      <c r="F163" s="66"/>
    </row>
    <row r="164" spans="1:6" s="38" customFormat="1" ht="150" x14ac:dyDescent="0.25">
      <c r="A164" s="39"/>
      <c r="B164" s="89" t="s">
        <v>106</v>
      </c>
      <c r="C164" s="19"/>
      <c r="D164" s="66"/>
      <c r="E164" s="66"/>
      <c r="F164" s="66"/>
    </row>
    <row r="165" spans="1:6" s="38" customFormat="1" ht="60" x14ac:dyDescent="0.25">
      <c r="A165" s="39"/>
      <c r="B165" s="89" t="s">
        <v>110</v>
      </c>
      <c r="C165" s="19"/>
      <c r="D165" s="66"/>
      <c r="E165" s="66"/>
      <c r="F165" s="66"/>
    </row>
    <row r="166" spans="1:6" s="38" customFormat="1" x14ac:dyDescent="0.25">
      <c r="A166" s="39"/>
      <c r="B166" s="67"/>
      <c r="C166" s="19" t="s">
        <v>21</v>
      </c>
      <c r="D166" s="66">
        <v>103</v>
      </c>
      <c r="E166" s="66"/>
      <c r="F166" s="66">
        <f>E166*D166</f>
        <v>0</v>
      </c>
    </row>
    <row r="167" spans="1:6" s="38" customFormat="1" x14ac:dyDescent="0.25">
      <c r="A167" s="39"/>
      <c r="B167" s="56"/>
      <c r="C167" s="18"/>
      <c r="D167" s="42"/>
      <c r="E167" s="42"/>
      <c r="F167" s="42"/>
    </row>
    <row r="168" spans="1:6" s="38" customFormat="1" ht="180" x14ac:dyDescent="0.25">
      <c r="A168" s="39" t="s">
        <v>159</v>
      </c>
      <c r="B168" s="56" t="s">
        <v>160</v>
      </c>
      <c r="C168" s="18"/>
      <c r="D168" s="42"/>
      <c r="E168" s="42"/>
      <c r="F168" s="42"/>
    </row>
    <row r="169" spans="1:6" s="38" customFormat="1" x14ac:dyDescent="0.25">
      <c r="A169" s="39"/>
      <c r="B169" s="56"/>
      <c r="C169" s="19" t="s">
        <v>114</v>
      </c>
      <c r="D169" s="66">
        <v>1</v>
      </c>
      <c r="E169" s="66"/>
      <c r="F169" s="66">
        <f>E169*D169</f>
        <v>0</v>
      </c>
    </row>
    <row r="170" spans="1:6" s="38" customFormat="1" x14ac:dyDescent="0.25">
      <c r="A170" s="39"/>
      <c r="B170" s="56"/>
      <c r="C170" s="18"/>
      <c r="D170" s="42"/>
      <c r="E170" s="42"/>
      <c r="F170" s="42"/>
    </row>
    <row r="171" spans="1:6" s="38" customFormat="1" x14ac:dyDescent="0.25">
      <c r="A171" s="103" t="s">
        <v>153</v>
      </c>
      <c r="B171" s="92" t="s">
        <v>133</v>
      </c>
      <c r="C171" s="93"/>
      <c r="D171" s="94"/>
      <c r="E171" s="94"/>
      <c r="F171" s="102">
        <f>SUM(F143:F169)</f>
        <v>0</v>
      </c>
    </row>
    <row r="172" spans="1:6" s="38" customFormat="1" x14ac:dyDescent="0.25">
      <c r="A172" s="39"/>
      <c r="B172" s="90"/>
      <c r="C172" s="18"/>
      <c r="D172" s="42"/>
      <c r="E172" s="42"/>
      <c r="F172" s="42"/>
    </row>
    <row r="173" spans="1:6" s="38" customFormat="1" x14ac:dyDescent="0.25">
      <c r="A173" s="39" t="s">
        <v>123</v>
      </c>
      <c r="B173" s="90" t="s">
        <v>124</v>
      </c>
      <c r="C173" s="18"/>
      <c r="D173" s="42"/>
      <c r="E173" s="42"/>
      <c r="F173" s="42"/>
    </row>
    <row r="174" spans="1:6" s="38" customFormat="1" x14ac:dyDescent="0.25">
      <c r="A174" s="39"/>
      <c r="B174" s="56"/>
      <c r="C174" s="18"/>
      <c r="D174" s="42"/>
      <c r="E174" s="42"/>
      <c r="F174" s="42"/>
    </row>
    <row r="175" spans="1:6" s="38" customFormat="1" x14ac:dyDescent="0.25">
      <c r="A175" s="18" t="s">
        <v>125</v>
      </c>
      <c r="B175" s="56" t="s">
        <v>92</v>
      </c>
      <c r="C175" s="18"/>
      <c r="D175" s="42"/>
      <c r="E175" s="42"/>
      <c r="F175" s="42"/>
    </row>
    <row r="176" spans="1:6" s="38" customFormat="1" ht="135" x14ac:dyDescent="0.25">
      <c r="A176" s="39"/>
      <c r="B176" s="56" t="s">
        <v>93</v>
      </c>
      <c r="C176" s="18"/>
      <c r="D176" s="42"/>
      <c r="E176" s="42"/>
      <c r="F176" s="42"/>
    </row>
    <row r="177" spans="1:6" s="38" customFormat="1" x14ac:dyDescent="0.25">
      <c r="A177" s="39"/>
      <c r="B177" s="62" t="s">
        <v>94</v>
      </c>
      <c r="C177" s="18" t="s">
        <v>10</v>
      </c>
      <c r="D177" s="42">
        <v>97.2</v>
      </c>
      <c r="E177" s="42"/>
      <c r="F177" s="42">
        <f>E177*D177</f>
        <v>0</v>
      </c>
    </row>
    <row r="178" spans="1:6" s="38" customFormat="1" x14ac:dyDescent="0.25">
      <c r="A178" s="39"/>
      <c r="B178" s="62" t="s">
        <v>95</v>
      </c>
      <c r="C178" s="18" t="s">
        <v>10</v>
      </c>
      <c r="D178" s="42">
        <v>67.2</v>
      </c>
      <c r="E178" s="42"/>
      <c r="F178" s="42">
        <f>E178*D178</f>
        <v>0</v>
      </c>
    </row>
    <row r="179" spans="1:6" s="38" customFormat="1" x14ac:dyDescent="0.25">
      <c r="A179" s="39"/>
      <c r="B179" s="62"/>
      <c r="C179" s="18"/>
      <c r="D179" s="42"/>
      <c r="E179" s="42"/>
      <c r="F179" s="42"/>
    </row>
    <row r="180" spans="1:6" s="38" customFormat="1" ht="90" x14ac:dyDescent="0.25">
      <c r="A180" s="39" t="s">
        <v>126</v>
      </c>
      <c r="B180" s="56" t="s">
        <v>112</v>
      </c>
      <c r="C180" s="18"/>
      <c r="D180" s="42"/>
      <c r="E180" s="42"/>
      <c r="F180" s="42"/>
    </row>
    <row r="181" spans="1:6" x14ac:dyDescent="0.25">
      <c r="A181" s="39"/>
      <c r="C181" s="18" t="s">
        <v>114</v>
      </c>
      <c r="D181" s="42">
        <v>1</v>
      </c>
      <c r="E181" s="42"/>
      <c r="F181" s="42">
        <f>E181*D181</f>
        <v>0</v>
      </c>
    </row>
    <row r="182" spans="1:6" ht="19.149999999999999" customHeight="1" x14ac:dyDescent="0.25">
      <c r="A182" s="39"/>
    </row>
    <row r="183" spans="1:6" ht="90" x14ac:dyDescent="0.25">
      <c r="A183" s="39" t="s">
        <v>127</v>
      </c>
      <c r="B183" s="69" t="s">
        <v>113</v>
      </c>
    </row>
    <row r="184" spans="1:6" x14ac:dyDescent="0.25">
      <c r="B184" s="56"/>
      <c r="C184" s="18" t="s">
        <v>114</v>
      </c>
      <c r="D184" s="42">
        <v>1</v>
      </c>
      <c r="E184" s="42"/>
      <c r="F184" s="42">
        <f>E184*D184</f>
        <v>0</v>
      </c>
    </row>
    <row r="185" spans="1:6" x14ac:dyDescent="0.25">
      <c r="B185" s="56"/>
      <c r="C185" s="18"/>
      <c r="D185" s="42"/>
      <c r="E185" s="42"/>
      <c r="F185" s="42"/>
    </row>
    <row r="186" spans="1:6" ht="144.75" customHeight="1" x14ac:dyDescent="0.25">
      <c r="A186" s="65" t="s">
        <v>128</v>
      </c>
      <c r="B186" s="67" t="s">
        <v>82</v>
      </c>
      <c r="C186" s="19"/>
      <c r="D186" s="66"/>
      <c r="E186" s="66"/>
      <c r="F186" s="42"/>
    </row>
    <row r="187" spans="1:6" x14ac:dyDescent="0.25">
      <c r="B187" s="68"/>
      <c r="C187" s="19" t="s">
        <v>10</v>
      </c>
      <c r="D187" s="66">
        <f>0.9*0.6*9+0.36*6</f>
        <v>7.0200000000000005</v>
      </c>
      <c r="E187" s="66"/>
      <c r="F187" s="42">
        <f>D187*E187</f>
        <v>0</v>
      </c>
    </row>
    <row r="188" spans="1:6" x14ac:dyDescent="0.25">
      <c r="C188" s="19"/>
      <c r="D188" s="66"/>
      <c r="E188" s="66"/>
      <c r="F188" s="42"/>
    </row>
    <row r="189" spans="1:6" ht="76.900000000000006" customHeight="1" x14ac:dyDescent="0.25">
      <c r="A189" s="65" t="s">
        <v>129</v>
      </c>
      <c r="B189" s="67" t="s">
        <v>105</v>
      </c>
      <c r="C189" s="19" t="s">
        <v>10</v>
      </c>
      <c r="D189" s="66">
        <v>650</v>
      </c>
      <c r="E189" s="66"/>
      <c r="F189" s="66">
        <f>E189*D189</f>
        <v>0</v>
      </c>
    </row>
    <row r="190" spans="1:6" x14ac:dyDescent="0.25">
      <c r="B190" s="67"/>
      <c r="C190" s="19"/>
      <c r="D190" s="66"/>
      <c r="E190" s="66"/>
      <c r="F190" s="66"/>
    </row>
    <row r="191" spans="1:6" ht="210" x14ac:dyDescent="0.25">
      <c r="A191" s="65" t="s">
        <v>130</v>
      </c>
      <c r="B191" s="67" t="s">
        <v>644</v>
      </c>
      <c r="C191" s="19"/>
      <c r="D191" s="66"/>
      <c r="E191" s="66"/>
      <c r="F191" s="66"/>
    </row>
    <row r="192" spans="1:6" x14ac:dyDescent="0.25">
      <c r="B192" s="67"/>
      <c r="C192" s="19" t="s">
        <v>10</v>
      </c>
      <c r="D192" s="66">
        <v>115</v>
      </c>
      <c r="E192" s="66"/>
      <c r="F192" s="66">
        <f>E192*D192</f>
        <v>0</v>
      </c>
    </row>
    <row r="193" spans="1:6" x14ac:dyDescent="0.25">
      <c r="B193" s="67"/>
      <c r="C193" s="19"/>
      <c r="D193" s="66"/>
      <c r="E193" s="66"/>
      <c r="F193" s="66"/>
    </row>
    <row r="194" spans="1:6" ht="198.75" customHeight="1" x14ac:dyDescent="0.25">
      <c r="A194" s="65" t="s">
        <v>131</v>
      </c>
      <c r="B194" s="106" t="s">
        <v>150</v>
      </c>
      <c r="D194" s="2"/>
      <c r="E194" s="2"/>
      <c r="F194" s="2"/>
    </row>
    <row r="195" spans="1:6" x14ac:dyDescent="0.25">
      <c r="B195" s="2"/>
      <c r="C195" s="19" t="s">
        <v>10</v>
      </c>
      <c r="D195" s="66">
        <v>400</v>
      </c>
      <c r="E195" s="66"/>
      <c r="F195" s="66">
        <f>E195*D195</f>
        <v>0</v>
      </c>
    </row>
    <row r="196" spans="1:6" x14ac:dyDescent="0.25">
      <c r="B196" s="2"/>
      <c r="C196" s="19"/>
      <c r="D196" s="66"/>
      <c r="E196" s="66"/>
      <c r="F196" s="66"/>
    </row>
    <row r="197" spans="1:6" ht="75" x14ac:dyDescent="0.25">
      <c r="A197" s="65" t="s">
        <v>152</v>
      </c>
      <c r="B197" s="51" t="s">
        <v>151</v>
      </c>
      <c r="C197" s="19"/>
      <c r="D197" s="66"/>
      <c r="E197" s="66"/>
      <c r="F197" s="66"/>
    </row>
    <row r="198" spans="1:6" x14ac:dyDescent="0.25">
      <c r="B198" s="2"/>
      <c r="C198" s="19" t="s">
        <v>10</v>
      </c>
      <c r="D198" s="66">
        <v>71</v>
      </c>
      <c r="E198" s="66"/>
      <c r="F198" s="66">
        <f>E198*D198</f>
        <v>0</v>
      </c>
    </row>
    <row r="199" spans="1:6" x14ac:dyDescent="0.25">
      <c r="B199" s="67"/>
      <c r="C199" s="19"/>
      <c r="D199" s="66"/>
      <c r="E199" s="66"/>
      <c r="F199" s="66"/>
    </row>
    <row r="200" spans="1:6" x14ac:dyDescent="0.25">
      <c r="A200" s="103" t="s">
        <v>123</v>
      </c>
      <c r="B200" s="92" t="s">
        <v>132</v>
      </c>
      <c r="C200" s="93"/>
      <c r="D200" s="94"/>
      <c r="E200" s="94"/>
      <c r="F200" s="102">
        <f>SUM(F176:F199)</f>
        <v>0</v>
      </c>
    </row>
    <row r="201" spans="1:6" x14ac:dyDescent="0.25">
      <c r="B201" s="67"/>
      <c r="C201" s="19"/>
      <c r="D201" s="66"/>
      <c r="E201" s="66"/>
      <c r="F201" s="66"/>
    </row>
    <row r="202" spans="1:6" x14ac:dyDescent="0.25">
      <c r="B202" s="67"/>
      <c r="C202" s="19"/>
      <c r="D202" s="66"/>
      <c r="E202" s="66"/>
      <c r="F202" s="66"/>
    </row>
    <row r="203" spans="1:6" x14ac:dyDescent="0.25">
      <c r="B203" s="67"/>
      <c r="C203" s="19"/>
      <c r="D203" s="66"/>
      <c r="E203" s="66"/>
      <c r="F203" s="66"/>
    </row>
    <row r="204" spans="1:6" x14ac:dyDescent="0.25">
      <c r="B204" s="67"/>
      <c r="C204" s="19"/>
      <c r="D204" s="66"/>
      <c r="E204" s="66"/>
      <c r="F204" s="66"/>
    </row>
    <row r="205" spans="1:6" x14ac:dyDescent="0.25">
      <c r="B205" s="67"/>
      <c r="C205" s="19"/>
      <c r="D205" s="66"/>
      <c r="E205" s="66"/>
      <c r="F205" s="66"/>
    </row>
    <row r="206" spans="1:6" x14ac:dyDescent="0.25">
      <c r="B206" s="67"/>
      <c r="C206" s="19"/>
      <c r="D206" s="66"/>
      <c r="E206" s="66"/>
      <c r="F206" s="66"/>
    </row>
    <row r="207" spans="1:6" x14ac:dyDescent="0.25">
      <c r="B207" s="67"/>
      <c r="C207" s="19"/>
      <c r="D207" s="66"/>
      <c r="E207" s="66"/>
      <c r="F207" s="66"/>
    </row>
    <row r="208" spans="1:6" x14ac:dyDescent="0.25">
      <c r="B208" s="67"/>
      <c r="C208" s="19"/>
      <c r="D208" s="66"/>
      <c r="E208" s="66"/>
      <c r="F208" s="66"/>
    </row>
    <row r="209" spans="1:6" x14ac:dyDescent="0.25">
      <c r="B209" s="108" t="s">
        <v>161</v>
      </c>
      <c r="C209" s="19"/>
      <c r="D209" s="66"/>
      <c r="E209" s="66"/>
      <c r="F209" s="66"/>
    </row>
    <row r="210" spans="1:6" x14ac:dyDescent="0.25">
      <c r="A210" s="103" t="s">
        <v>158</v>
      </c>
      <c r="B210" s="95" t="s">
        <v>143</v>
      </c>
      <c r="C210" s="96"/>
      <c r="D210" s="97"/>
      <c r="E210" s="98"/>
      <c r="F210" s="101">
        <f>F18</f>
        <v>0</v>
      </c>
    </row>
    <row r="211" spans="1:6" x14ac:dyDescent="0.25">
      <c r="A211" s="105" t="s">
        <v>157</v>
      </c>
      <c r="B211" s="95" t="s">
        <v>144</v>
      </c>
      <c r="C211" s="99"/>
      <c r="D211" s="100"/>
      <c r="E211" s="100"/>
      <c r="F211" s="101">
        <f>F29</f>
        <v>0</v>
      </c>
    </row>
    <row r="212" spans="1:6" x14ac:dyDescent="0.25">
      <c r="A212" s="103" t="s">
        <v>156</v>
      </c>
      <c r="B212" s="95" t="s">
        <v>139</v>
      </c>
      <c r="C212" s="93"/>
      <c r="D212" s="94"/>
      <c r="E212" s="94"/>
      <c r="F212" s="102">
        <f>F62</f>
        <v>0</v>
      </c>
    </row>
    <row r="213" spans="1:6" x14ac:dyDescent="0.25">
      <c r="A213" s="104" t="s">
        <v>155</v>
      </c>
      <c r="B213" s="95" t="s">
        <v>136</v>
      </c>
      <c r="C213" s="93"/>
      <c r="D213" s="94"/>
      <c r="E213" s="94"/>
      <c r="F213" s="102">
        <f>F123</f>
        <v>0</v>
      </c>
    </row>
    <row r="214" spans="1:6" x14ac:dyDescent="0.25">
      <c r="A214" s="103" t="s">
        <v>154</v>
      </c>
      <c r="B214" s="95" t="s">
        <v>134</v>
      </c>
      <c r="C214" s="93"/>
      <c r="D214" s="94"/>
      <c r="E214" s="94"/>
      <c r="F214" s="102">
        <f>F139</f>
        <v>0</v>
      </c>
    </row>
    <row r="215" spans="1:6" x14ac:dyDescent="0.25">
      <c r="A215" s="103" t="s">
        <v>153</v>
      </c>
      <c r="B215" s="92" t="s">
        <v>133</v>
      </c>
      <c r="C215" s="93"/>
      <c r="D215" s="94"/>
      <c r="E215" s="94"/>
      <c r="F215" s="102">
        <f>F171</f>
        <v>0</v>
      </c>
    </row>
    <row r="216" spans="1:6" ht="15.75" thickBot="1" x14ac:dyDescent="0.3">
      <c r="A216" s="103" t="s">
        <v>123</v>
      </c>
      <c r="B216" s="92" t="s">
        <v>132</v>
      </c>
      <c r="C216" s="93"/>
      <c r="D216" s="94"/>
      <c r="E216" s="94"/>
      <c r="F216" s="102">
        <f>F200</f>
        <v>0</v>
      </c>
    </row>
    <row r="217" spans="1:6" x14ac:dyDescent="0.25">
      <c r="A217" s="70"/>
      <c r="B217" s="71" t="s">
        <v>24</v>
      </c>
      <c r="C217" s="72"/>
      <c r="D217" s="73"/>
      <c r="E217" s="73"/>
      <c r="F217" s="74">
        <f>SUM(F210:F216)</f>
        <v>0</v>
      </c>
    </row>
    <row r="218" spans="1:6" x14ac:dyDescent="0.25">
      <c r="A218" s="75"/>
      <c r="B218" s="76" t="s">
        <v>25</v>
      </c>
      <c r="C218" s="77"/>
      <c r="D218" s="78"/>
      <c r="E218" s="78"/>
      <c r="F218" s="79">
        <f>F217*0.25</f>
        <v>0</v>
      </c>
    </row>
    <row r="219" spans="1:6" ht="15.75" thickBot="1" x14ac:dyDescent="0.3">
      <c r="A219" s="80"/>
      <c r="B219" s="81" t="s">
        <v>23</v>
      </c>
      <c r="C219" s="82"/>
      <c r="D219" s="83"/>
      <c r="E219" s="83"/>
      <c r="F219" s="84">
        <f>F217+F218</f>
        <v>0</v>
      </c>
    </row>
    <row r="222" spans="1:6" x14ac:dyDescent="0.25">
      <c r="D222" s="85" t="s">
        <v>26</v>
      </c>
      <c r="E222" s="85" t="s">
        <v>27</v>
      </c>
    </row>
    <row r="223" spans="1:6" x14ac:dyDescent="0.25">
      <c r="B223" s="2"/>
    </row>
    <row r="225" spans="1:6" x14ac:dyDescent="0.25">
      <c r="A225" s="86"/>
      <c r="B225" s="87"/>
      <c r="C225" s="18"/>
      <c r="D225" s="42"/>
      <c r="E225" s="42"/>
      <c r="F225" s="42"/>
    </row>
    <row r="226" spans="1:6" x14ac:dyDescent="0.25">
      <c r="A226" s="39"/>
      <c r="B226" s="56"/>
    </row>
    <row r="227" spans="1:6" x14ac:dyDescent="0.25">
      <c r="A227" s="39"/>
      <c r="B227" s="56"/>
    </row>
    <row r="228" spans="1:6" x14ac:dyDescent="0.25">
      <c r="A228" s="39"/>
      <c r="B228" s="56"/>
    </row>
    <row r="229" spans="1:6" x14ac:dyDescent="0.25">
      <c r="A229" s="39"/>
      <c r="B229" s="56"/>
    </row>
    <row r="230" spans="1:6" x14ac:dyDescent="0.25">
      <c r="A230" s="39"/>
      <c r="B230" s="56"/>
    </row>
    <row r="231" spans="1:6" x14ac:dyDescent="0.25">
      <c r="A231" s="39"/>
      <c r="B231" s="56"/>
    </row>
    <row r="232" spans="1:6" x14ac:dyDescent="0.25">
      <c r="A232" s="39"/>
      <c r="B232" s="56"/>
    </row>
    <row r="233" spans="1:6" x14ac:dyDescent="0.25">
      <c r="A233" s="39"/>
      <c r="B233" s="56"/>
    </row>
    <row r="234" spans="1:6" x14ac:dyDescent="0.25">
      <c r="A234" s="39"/>
      <c r="B234" s="56"/>
      <c r="C234" s="18"/>
      <c r="D234" s="42"/>
      <c r="E234" s="42"/>
      <c r="F234" s="42"/>
    </row>
    <row r="235" spans="1:6" x14ac:dyDescent="0.25">
      <c r="A235" s="39"/>
      <c r="B235" s="56"/>
      <c r="C235" s="18"/>
      <c r="D235" s="42"/>
      <c r="E235" s="42"/>
      <c r="F235" s="42"/>
    </row>
    <row r="236" spans="1:6" x14ac:dyDescent="0.25">
      <c r="A236" s="39"/>
      <c r="B236" s="56"/>
      <c r="C236" s="18"/>
      <c r="D236" s="42"/>
      <c r="E236" s="42"/>
      <c r="F236" s="42"/>
    </row>
    <row r="237" spans="1:6" x14ac:dyDescent="0.25">
      <c r="A237" s="38"/>
      <c r="B237" s="56"/>
      <c r="C237" s="18"/>
      <c r="D237" s="42"/>
      <c r="E237" s="42"/>
      <c r="F237" s="42"/>
    </row>
  </sheetData>
  <mergeCells count="6">
    <mergeCell ref="B67:F67"/>
    <mergeCell ref="A9:F9"/>
    <mergeCell ref="A3:F3"/>
    <mergeCell ref="B33:F33"/>
    <mergeCell ref="B12:F12"/>
    <mergeCell ref="B11:F11"/>
  </mergeCells>
  <phoneticPr fontId="3" type="noConversion"/>
  <pageMargins left="0.51181102362204722" right="0.51181102362204722" top="0.98425196850393704" bottom="0.98425196850393704" header="0.39370078740157483" footer="0.51181102362204722"/>
  <pageSetup paperSize="8" scale="75" orientation="portrait" horizontalDpi="4294967293" r:id="rId1"/>
  <headerFooter>
    <oddHeader>&amp;LUREĐENJE VODENOG ZABAVNOG SPRAY PARKA ZA DJECU/ FONTANA
&amp;C&amp;A&amp;RLOKACIJA: k.č.br. 2079/4, k.o. Ivanić-Grad</oddHeader>
    <oddFooter>&amp;RStranica &amp;P od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11"/>
  <sheetViews>
    <sheetView view="pageBreakPreview" zoomScaleNormal="100" zoomScaleSheetLayoutView="100" workbookViewId="0">
      <selection activeCell="E82" sqref="E82"/>
    </sheetView>
  </sheetViews>
  <sheetFormatPr defaultRowHeight="12.75" x14ac:dyDescent="0.2"/>
  <cols>
    <col min="1" max="1" width="5.140625" customWidth="1"/>
    <col min="2" max="2" width="41" customWidth="1"/>
    <col min="3" max="3" width="8.140625" customWidth="1"/>
    <col min="5" max="5" width="10.85546875" bestFit="1" customWidth="1"/>
    <col min="6" max="6" width="11.85546875" bestFit="1" customWidth="1"/>
  </cols>
  <sheetData>
    <row r="2" spans="1:6" x14ac:dyDescent="0.2">
      <c r="D2" s="260" t="s">
        <v>572</v>
      </c>
      <c r="E2" s="318" t="s">
        <v>164</v>
      </c>
      <c r="F2" s="318"/>
    </row>
    <row r="3" spans="1:6" x14ac:dyDescent="0.2">
      <c r="A3" s="319" t="s">
        <v>581</v>
      </c>
      <c r="B3" s="319"/>
      <c r="D3" s="260" t="s">
        <v>573</v>
      </c>
      <c r="E3" s="319" t="s">
        <v>635</v>
      </c>
      <c r="F3" s="319"/>
    </row>
    <row r="4" spans="1:6" ht="25.5" x14ac:dyDescent="0.2">
      <c r="A4" s="261" t="s">
        <v>574</v>
      </c>
      <c r="B4" s="261" t="s">
        <v>422</v>
      </c>
      <c r="C4" s="262" t="s">
        <v>575</v>
      </c>
      <c r="D4" s="263" t="s">
        <v>424</v>
      </c>
      <c r="E4" s="264" t="s">
        <v>576</v>
      </c>
      <c r="F4" s="265" t="s">
        <v>577</v>
      </c>
    </row>
    <row r="5" spans="1:6" x14ac:dyDescent="0.2">
      <c r="A5" s="260"/>
      <c r="B5" s="260"/>
      <c r="C5" s="260"/>
      <c r="D5" s="260"/>
      <c r="E5" s="260"/>
      <c r="F5" s="260"/>
    </row>
    <row r="6" spans="1:6" x14ac:dyDescent="0.2">
      <c r="A6" s="266"/>
      <c r="B6" s="269" t="s">
        <v>578</v>
      </c>
      <c r="C6" s="267"/>
      <c r="D6" s="267"/>
      <c r="E6" s="268"/>
      <c r="F6" s="268"/>
    </row>
    <row r="8" spans="1:6" ht="42.75" customHeight="1" x14ac:dyDescent="0.2">
      <c r="A8" s="270" t="s">
        <v>579</v>
      </c>
      <c r="B8" s="344" t="s">
        <v>645</v>
      </c>
      <c r="C8" s="345"/>
      <c r="D8" s="346"/>
      <c r="E8" s="272"/>
      <c r="F8" s="272"/>
    </row>
    <row r="9" spans="1:6" x14ac:dyDescent="0.2">
      <c r="A9" s="270"/>
      <c r="B9" s="344" t="s">
        <v>647</v>
      </c>
      <c r="C9" s="345"/>
      <c r="D9" s="346"/>
      <c r="E9" s="272"/>
      <c r="F9" s="272"/>
    </row>
    <row r="10" spans="1:6" x14ac:dyDescent="0.2">
      <c r="A10" s="270"/>
      <c r="B10" s="344"/>
      <c r="C10" s="345"/>
      <c r="D10" s="346"/>
      <c r="E10" s="272"/>
      <c r="F10" s="272"/>
    </row>
    <row r="11" spans="1:6" ht="17.25" customHeight="1" x14ac:dyDescent="0.2">
      <c r="A11" s="270"/>
      <c r="B11" s="344" t="s">
        <v>636</v>
      </c>
      <c r="C11" s="345"/>
      <c r="D11" s="346"/>
      <c r="E11" s="272"/>
      <c r="F11" s="272"/>
    </row>
    <row r="12" spans="1:6" ht="25.5" x14ac:dyDescent="0.2">
      <c r="A12" s="347"/>
      <c r="B12" s="348" t="s">
        <v>582</v>
      </c>
      <c r="C12" s="349" t="s">
        <v>114</v>
      </c>
      <c r="D12" s="281">
        <v>1</v>
      </c>
      <c r="E12" s="229"/>
      <c r="F12" s="229"/>
    </row>
    <row r="13" spans="1:6" ht="25.5" x14ac:dyDescent="0.2">
      <c r="A13" s="270"/>
      <c r="B13" s="348" t="s">
        <v>583</v>
      </c>
      <c r="C13" s="349" t="s">
        <v>114</v>
      </c>
      <c r="D13" s="281">
        <v>1</v>
      </c>
      <c r="E13" s="229"/>
      <c r="F13" s="229"/>
    </row>
    <row r="14" spans="1:6" ht="25.5" x14ac:dyDescent="0.2">
      <c r="A14" s="270"/>
      <c r="B14" s="348" t="s">
        <v>584</v>
      </c>
      <c r="C14" s="349" t="s">
        <v>114</v>
      </c>
      <c r="D14" s="281">
        <v>1</v>
      </c>
      <c r="E14" s="229"/>
      <c r="F14" s="229"/>
    </row>
    <row r="15" spans="1:6" x14ac:dyDescent="0.2">
      <c r="A15" s="270"/>
      <c r="B15" s="348" t="s">
        <v>593</v>
      </c>
      <c r="C15" s="349" t="s">
        <v>114</v>
      </c>
      <c r="D15" s="281">
        <v>3</v>
      </c>
      <c r="E15" s="229"/>
      <c r="F15" s="229"/>
    </row>
    <row r="16" spans="1:6" x14ac:dyDescent="0.2">
      <c r="A16" s="347"/>
      <c r="B16" s="350" t="s">
        <v>585</v>
      </c>
      <c r="C16" s="349" t="s">
        <v>114</v>
      </c>
      <c r="D16" s="281">
        <v>1</v>
      </c>
      <c r="E16" s="229"/>
      <c r="F16" s="229"/>
    </row>
    <row r="17" spans="1:6" x14ac:dyDescent="0.2">
      <c r="A17" s="270"/>
      <c r="B17" s="348" t="s">
        <v>586</v>
      </c>
      <c r="C17" s="349" t="s">
        <v>114</v>
      </c>
      <c r="D17" s="281">
        <v>1</v>
      </c>
      <c r="E17" s="229"/>
      <c r="F17" s="229"/>
    </row>
    <row r="18" spans="1:6" x14ac:dyDescent="0.2">
      <c r="A18" s="270"/>
      <c r="B18" s="348" t="s">
        <v>587</v>
      </c>
      <c r="C18" s="349" t="s">
        <v>114</v>
      </c>
      <c r="D18" s="281">
        <v>1</v>
      </c>
      <c r="E18" s="229"/>
      <c r="F18" s="229"/>
    </row>
    <row r="19" spans="1:6" x14ac:dyDescent="0.2">
      <c r="A19" s="270"/>
      <c r="B19" s="348" t="s">
        <v>588</v>
      </c>
      <c r="C19" s="349" t="s">
        <v>114</v>
      </c>
      <c r="D19" s="281">
        <v>4</v>
      </c>
      <c r="E19" s="229"/>
      <c r="F19" s="229"/>
    </row>
    <row r="20" spans="1:6" x14ac:dyDescent="0.2">
      <c r="A20" s="270"/>
      <c r="B20" s="348" t="s">
        <v>589</v>
      </c>
      <c r="C20" s="349" t="s">
        <v>114</v>
      </c>
      <c r="D20" s="281">
        <v>1</v>
      </c>
      <c r="E20" s="229"/>
      <c r="F20" s="229"/>
    </row>
    <row r="21" spans="1:6" ht="25.5" x14ac:dyDescent="0.2">
      <c r="A21" s="270"/>
      <c r="B21" s="348" t="s">
        <v>590</v>
      </c>
      <c r="C21" s="349" t="s">
        <v>114</v>
      </c>
      <c r="D21" s="281">
        <v>1</v>
      </c>
      <c r="E21" s="229"/>
      <c r="F21" s="229"/>
    </row>
    <row r="22" spans="1:6" ht="25.5" x14ac:dyDescent="0.2">
      <c r="A22" s="270"/>
      <c r="B22" s="348" t="s">
        <v>591</v>
      </c>
      <c r="C22" s="349" t="s">
        <v>114</v>
      </c>
      <c r="D22" s="281">
        <v>1</v>
      </c>
      <c r="E22" s="229"/>
      <c r="F22" s="229"/>
    </row>
    <row r="23" spans="1:6" x14ac:dyDescent="0.2">
      <c r="A23" s="270"/>
      <c r="B23" s="348" t="s">
        <v>592</v>
      </c>
      <c r="C23" s="349" t="s">
        <v>114</v>
      </c>
      <c r="D23" s="281">
        <v>1</v>
      </c>
      <c r="E23" s="229"/>
      <c r="F23" s="229"/>
    </row>
    <row r="24" spans="1:6" ht="38.25" x14ac:dyDescent="0.2">
      <c r="A24" s="270"/>
      <c r="B24" s="348" t="s">
        <v>615</v>
      </c>
      <c r="C24" s="349" t="s">
        <v>114</v>
      </c>
      <c r="D24" s="281">
        <v>1</v>
      </c>
      <c r="E24" s="229"/>
      <c r="F24" s="229"/>
    </row>
    <row r="25" spans="1:6" ht="76.5" x14ac:dyDescent="0.2">
      <c r="A25" s="270"/>
      <c r="B25" s="348" t="s">
        <v>614</v>
      </c>
      <c r="C25" s="349" t="s">
        <v>114</v>
      </c>
      <c r="D25" s="281">
        <v>1</v>
      </c>
      <c r="E25" s="229"/>
      <c r="F25" s="229"/>
    </row>
    <row r="26" spans="1:6" ht="25.5" x14ac:dyDescent="0.2">
      <c r="A26" s="270"/>
      <c r="B26" s="348" t="s">
        <v>598</v>
      </c>
      <c r="C26" s="349" t="s">
        <v>114</v>
      </c>
      <c r="D26" s="281">
        <v>2</v>
      </c>
      <c r="E26" s="229"/>
      <c r="F26" s="229"/>
    </row>
    <row r="27" spans="1:6" ht="63.75" x14ac:dyDescent="0.2">
      <c r="A27" s="270"/>
      <c r="B27" s="350" t="s">
        <v>616</v>
      </c>
      <c r="C27" s="349" t="s">
        <v>580</v>
      </c>
      <c r="D27" s="281">
        <v>1</v>
      </c>
      <c r="E27" s="229"/>
      <c r="F27" s="229"/>
    </row>
    <row r="28" spans="1:6" ht="25.5" x14ac:dyDescent="0.2">
      <c r="A28" s="270"/>
      <c r="B28" s="350" t="s">
        <v>659</v>
      </c>
      <c r="C28" s="349"/>
      <c r="D28" s="281"/>
      <c r="E28" s="229"/>
      <c r="F28" s="229"/>
    </row>
    <row r="29" spans="1:6" x14ac:dyDescent="0.2">
      <c r="A29" s="229"/>
      <c r="B29" s="229"/>
      <c r="C29" s="229"/>
      <c r="D29" s="229"/>
      <c r="E29" s="229"/>
      <c r="F29" s="229"/>
    </row>
    <row r="30" spans="1:6" ht="38.25" x14ac:dyDescent="0.2">
      <c r="A30" s="229"/>
      <c r="B30" s="309" t="s">
        <v>658</v>
      </c>
      <c r="C30" s="229"/>
      <c r="D30" s="229"/>
      <c r="E30" s="229"/>
      <c r="F30" s="229"/>
    </row>
    <row r="31" spans="1:6" x14ac:dyDescent="0.2">
      <c r="A31" s="229"/>
      <c r="B31" s="351" t="s">
        <v>19</v>
      </c>
      <c r="C31" s="351"/>
      <c r="D31" s="352">
        <v>1</v>
      </c>
      <c r="E31" s="352"/>
      <c r="F31" s="352">
        <f>D31*E31</f>
        <v>0</v>
      </c>
    </row>
    <row r="32" spans="1:6" ht="21.75" customHeight="1" x14ac:dyDescent="0.2">
      <c r="A32" s="229"/>
      <c r="B32" s="282"/>
      <c r="C32" s="282"/>
      <c r="D32" s="353" t="s">
        <v>646</v>
      </c>
      <c r="E32" s="353"/>
      <c r="F32" s="354">
        <f>SUM(F31)</f>
        <v>0</v>
      </c>
    </row>
    <row r="33" spans="1:6" x14ac:dyDescent="0.2">
      <c r="A33" s="229"/>
      <c r="B33" s="282"/>
      <c r="C33" s="282"/>
      <c r="D33" s="229"/>
      <c r="E33" s="229"/>
      <c r="F33" s="229"/>
    </row>
    <row r="34" spans="1:6" x14ac:dyDescent="0.2">
      <c r="A34" s="229"/>
      <c r="B34" s="280" t="s">
        <v>594</v>
      </c>
      <c r="C34" s="229"/>
      <c r="D34" s="229"/>
      <c r="E34" s="229"/>
      <c r="F34" s="229"/>
    </row>
    <row r="35" spans="1:6" x14ac:dyDescent="0.2">
      <c r="A35" s="229"/>
      <c r="B35" s="280"/>
      <c r="C35" s="229"/>
      <c r="D35" s="229"/>
      <c r="E35" s="229"/>
      <c r="F35" s="229"/>
    </row>
    <row r="36" spans="1:6" ht="51" x14ac:dyDescent="0.2">
      <c r="A36" s="229"/>
      <c r="B36" s="355" t="s">
        <v>600</v>
      </c>
      <c r="C36" s="229"/>
      <c r="D36" s="229"/>
      <c r="E36" s="229"/>
      <c r="F36" s="229"/>
    </row>
    <row r="37" spans="1:6" ht="51" x14ac:dyDescent="0.2">
      <c r="A37" s="229"/>
      <c r="B37" s="356" t="s">
        <v>618</v>
      </c>
      <c r="C37" s="229"/>
      <c r="D37" s="229"/>
      <c r="E37" s="229"/>
      <c r="F37" s="229"/>
    </row>
    <row r="38" spans="1:6" x14ac:dyDescent="0.2">
      <c r="A38" s="229"/>
      <c r="B38" s="356"/>
      <c r="C38" s="229"/>
      <c r="D38" s="229"/>
      <c r="E38" s="229"/>
      <c r="F38" s="229"/>
    </row>
    <row r="39" spans="1:6" ht="38.25" x14ac:dyDescent="0.2">
      <c r="A39" s="229"/>
      <c r="B39" s="357" t="s">
        <v>619</v>
      </c>
      <c r="C39" s="229"/>
      <c r="D39" s="229"/>
      <c r="E39" s="229"/>
      <c r="F39" s="229"/>
    </row>
    <row r="40" spans="1:6" x14ac:dyDescent="0.2">
      <c r="A40" s="229"/>
      <c r="B40" s="229"/>
      <c r="C40" s="229"/>
      <c r="D40" s="229"/>
      <c r="E40" s="229"/>
      <c r="F40" s="229"/>
    </row>
    <row r="41" spans="1:6" ht="51" x14ac:dyDescent="0.2">
      <c r="A41" s="270" t="s">
        <v>579</v>
      </c>
      <c r="B41" s="358" t="s">
        <v>595</v>
      </c>
      <c r="C41" s="229"/>
      <c r="D41" s="229"/>
      <c r="E41" s="229"/>
      <c r="F41" s="229"/>
    </row>
    <row r="42" spans="1:6" x14ac:dyDescent="0.2">
      <c r="A42" s="229"/>
      <c r="B42" s="229" t="s">
        <v>596</v>
      </c>
      <c r="C42" s="359" t="s">
        <v>114</v>
      </c>
      <c r="D42" s="360">
        <v>14</v>
      </c>
      <c r="E42" s="229"/>
      <c r="F42" s="229">
        <f>D42*E42</f>
        <v>0</v>
      </c>
    </row>
    <row r="43" spans="1:6" x14ac:dyDescent="0.2">
      <c r="A43" s="229"/>
      <c r="B43" s="229"/>
      <c r="C43" s="229"/>
      <c r="D43" s="229"/>
      <c r="E43" s="229"/>
      <c r="F43" s="229"/>
    </row>
    <row r="44" spans="1:6" ht="140.25" x14ac:dyDescent="0.2">
      <c r="A44" s="270" t="s">
        <v>157</v>
      </c>
      <c r="B44" s="358" t="s">
        <v>597</v>
      </c>
      <c r="C44" s="229"/>
      <c r="D44" s="229"/>
      <c r="E44" s="229"/>
      <c r="F44" s="229"/>
    </row>
    <row r="45" spans="1:6" x14ac:dyDescent="0.2">
      <c r="A45" s="229"/>
      <c r="B45" s="229" t="s">
        <v>596</v>
      </c>
      <c r="C45" s="359" t="s">
        <v>114</v>
      </c>
      <c r="D45" s="360">
        <v>14</v>
      </c>
      <c r="E45" s="229"/>
      <c r="F45" s="229">
        <f>D45*E45</f>
        <v>0</v>
      </c>
    </row>
    <row r="46" spans="1:6" x14ac:dyDescent="0.2">
      <c r="A46" s="229"/>
      <c r="B46" s="229"/>
      <c r="C46" s="359"/>
      <c r="D46" s="360"/>
      <c r="E46" s="229"/>
      <c r="F46" s="229"/>
    </row>
    <row r="47" spans="1:6" ht="51" x14ac:dyDescent="0.2">
      <c r="A47" s="270" t="s">
        <v>156</v>
      </c>
      <c r="B47" s="358" t="s">
        <v>603</v>
      </c>
      <c r="C47" s="361" t="s">
        <v>580</v>
      </c>
      <c r="D47" s="362">
        <v>1</v>
      </c>
      <c r="E47" s="352"/>
      <c r="F47" s="352">
        <f>D47*E47</f>
        <v>0</v>
      </c>
    </row>
    <row r="48" spans="1:6" ht="23.25" customHeight="1" x14ac:dyDescent="0.2">
      <c r="A48" s="229"/>
      <c r="B48" s="229"/>
      <c r="C48" s="229"/>
      <c r="D48" s="353" t="s">
        <v>646</v>
      </c>
      <c r="E48" s="353"/>
      <c r="F48" s="354">
        <f>SUM(F41:F47)</f>
        <v>0</v>
      </c>
    </row>
    <row r="49" spans="1:6" x14ac:dyDescent="0.2">
      <c r="A49" s="229"/>
      <c r="B49" s="229"/>
      <c r="C49" s="229"/>
      <c r="D49" s="229"/>
      <c r="E49" s="229"/>
      <c r="F49" s="229"/>
    </row>
    <row r="50" spans="1:6" x14ac:dyDescent="0.2">
      <c r="A50" s="270"/>
      <c r="B50" s="280" t="s">
        <v>599</v>
      </c>
      <c r="C50" s="304"/>
      <c r="D50" s="304"/>
      <c r="E50" s="229"/>
      <c r="F50" s="229"/>
    </row>
    <row r="51" spans="1:6" x14ac:dyDescent="0.2">
      <c r="A51" s="270"/>
      <c r="B51" s="309"/>
      <c r="C51" s="304"/>
      <c r="D51" s="304"/>
      <c r="E51" s="229"/>
      <c r="F51" s="229"/>
    </row>
    <row r="52" spans="1:6" ht="51" x14ac:dyDescent="0.2">
      <c r="A52" s="270" t="s">
        <v>579</v>
      </c>
      <c r="B52" s="358" t="s">
        <v>617</v>
      </c>
      <c r="C52" s="304"/>
      <c r="D52" s="304"/>
      <c r="E52" s="229"/>
      <c r="F52" s="229"/>
    </row>
    <row r="53" spans="1:6" x14ac:dyDescent="0.2">
      <c r="A53" s="229"/>
      <c r="B53" s="229"/>
      <c r="C53" s="229"/>
      <c r="D53" s="229"/>
      <c r="E53" s="229"/>
      <c r="F53" s="229"/>
    </row>
    <row r="54" spans="1:6" x14ac:dyDescent="0.2">
      <c r="A54" s="229"/>
      <c r="B54" s="229" t="s">
        <v>602</v>
      </c>
      <c r="C54" s="359" t="s">
        <v>21</v>
      </c>
      <c r="D54" s="360">
        <v>40</v>
      </c>
      <c r="E54" s="229"/>
      <c r="F54" s="229">
        <f>D54*E54</f>
        <v>0</v>
      </c>
    </row>
    <row r="55" spans="1:6" x14ac:dyDescent="0.2">
      <c r="A55" s="229"/>
      <c r="B55" s="229" t="s">
        <v>601</v>
      </c>
      <c r="C55" s="359" t="s">
        <v>21</v>
      </c>
      <c r="D55" s="360">
        <v>230</v>
      </c>
      <c r="E55" s="229"/>
      <c r="F55" s="229">
        <f>D55*E55</f>
        <v>0</v>
      </c>
    </row>
    <row r="56" spans="1:6" x14ac:dyDescent="0.2">
      <c r="A56" s="229"/>
      <c r="B56" s="229"/>
      <c r="C56" s="229"/>
      <c r="D56" s="229"/>
      <c r="E56" s="229"/>
      <c r="F56" s="229"/>
    </row>
    <row r="57" spans="1:6" ht="25.5" x14ac:dyDescent="0.2">
      <c r="A57" s="270" t="s">
        <v>157</v>
      </c>
      <c r="B57" s="358" t="s">
        <v>620</v>
      </c>
      <c r="C57" s="361"/>
      <c r="D57" s="361"/>
      <c r="E57" s="229"/>
      <c r="F57" s="229"/>
    </row>
    <row r="58" spans="1:6" ht="25.5" x14ac:dyDescent="0.2">
      <c r="A58" s="270"/>
      <c r="B58" s="358" t="s">
        <v>621</v>
      </c>
      <c r="C58" s="361" t="s">
        <v>21</v>
      </c>
      <c r="D58" s="361">
        <v>40</v>
      </c>
      <c r="E58" s="229"/>
      <c r="F58" s="229">
        <f>D58*E58</f>
        <v>0</v>
      </c>
    </row>
    <row r="59" spans="1:6" ht="25.5" x14ac:dyDescent="0.2">
      <c r="A59" s="229"/>
      <c r="B59" s="358" t="s">
        <v>622</v>
      </c>
      <c r="C59" s="361" t="s">
        <v>21</v>
      </c>
      <c r="D59" s="361">
        <v>230</v>
      </c>
      <c r="E59" s="229"/>
      <c r="F59" s="229">
        <f>D59*E59</f>
        <v>0</v>
      </c>
    </row>
    <row r="60" spans="1:6" x14ac:dyDescent="0.2">
      <c r="A60" s="229"/>
      <c r="B60" s="229"/>
      <c r="C60" s="229"/>
      <c r="D60" s="229"/>
      <c r="E60" s="229"/>
      <c r="F60" s="229"/>
    </row>
    <row r="61" spans="1:6" ht="51" x14ac:dyDescent="0.2">
      <c r="A61" s="270" t="s">
        <v>156</v>
      </c>
      <c r="B61" s="309" t="s">
        <v>603</v>
      </c>
      <c r="C61" s="304" t="s">
        <v>580</v>
      </c>
      <c r="D61" s="363">
        <v>1</v>
      </c>
      <c r="E61" s="352"/>
      <c r="F61" s="352">
        <f>D61*E61</f>
        <v>0</v>
      </c>
    </row>
    <row r="62" spans="1:6" ht="26.25" customHeight="1" x14ac:dyDescent="0.2">
      <c r="A62" s="229"/>
      <c r="B62" s="229"/>
      <c r="C62" s="229"/>
      <c r="D62" s="353" t="s">
        <v>646</v>
      </c>
      <c r="E62" s="353"/>
      <c r="F62" s="354">
        <f>SUM(F53:F61)</f>
        <v>0</v>
      </c>
    </row>
    <row r="63" spans="1:6" x14ac:dyDescent="0.2">
      <c r="A63" s="229"/>
      <c r="B63" s="229"/>
      <c r="C63" s="229"/>
      <c r="D63" s="229"/>
      <c r="E63" s="229"/>
      <c r="F63" s="229"/>
    </row>
    <row r="64" spans="1:6" ht="14.25" x14ac:dyDescent="0.2">
      <c r="A64" s="271"/>
      <c r="B64" s="275" t="s">
        <v>604</v>
      </c>
      <c r="C64" s="272"/>
      <c r="D64" s="273"/>
      <c r="E64" s="229"/>
      <c r="F64" s="229"/>
    </row>
    <row r="65" spans="1:6" ht="14.25" x14ac:dyDescent="0.2">
      <c r="A65" s="271"/>
      <c r="B65" s="272"/>
      <c r="C65" s="272"/>
      <c r="D65" s="273"/>
      <c r="E65" s="229"/>
      <c r="F65" s="229"/>
    </row>
    <row r="66" spans="1:6" ht="71.25" customHeight="1" x14ac:dyDescent="0.2">
      <c r="A66" s="274" t="s">
        <v>579</v>
      </c>
      <c r="B66" s="309" t="s">
        <v>623</v>
      </c>
      <c r="C66" s="304" t="s">
        <v>114</v>
      </c>
      <c r="D66" s="364">
        <v>1</v>
      </c>
      <c r="E66" s="229"/>
      <c r="F66" s="229">
        <f>D66*E66</f>
        <v>0</v>
      </c>
    </row>
    <row r="67" spans="1:6" x14ac:dyDescent="0.2">
      <c r="A67" s="229"/>
      <c r="B67" s="229"/>
      <c r="C67" s="229"/>
      <c r="D67" s="229"/>
      <c r="E67" s="229"/>
      <c r="F67" s="229"/>
    </row>
    <row r="68" spans="1:6" ht="68.25" customHeight="1" x14ac:dyDescent="0.2">
      <c r="A68" s="274" t="s">
        <v>157</v>
      </c>
      <c r="B68" s="309" t="s">
        <v>624</v>
      </c>
      <c r="C68" s="304" t="s">
        <v>114</v>
      </c>
      <c r="D68" s="364">
        <v>1</v>
      </c>
      <c r="E68" s="229"/>
      <c r="F68" s="229">
        <f>D68*E68</f>
        <v>0</v>
      </c>
    </row>
    <row r="69" spans="1:6" x14ac:dyDescent="0.2">
      <c r="A69" s="229"/>
      <c r="B69" s="229"/>
      <c r="C69" s="229"/>
      <c r="D69" s="229"/>
      <c r="E69" s="229"/>
      <c r="F69" s="229"/>
    </row>
    <row r="70" spans="1:6" x14ac:dyDescent="0.2">
      <c r="A70" s="274"/>
      <c r="B70" s="358"/>
      <c r="C70" s="361"/>
      <c r="D70" s="364"/>
      <c r="E70" s="229"/>
      <c r="F70" s="229"/>
    </row>
    <row r="71" spans="1:6" ht="76.5" x14ac:dyDescent="0.2">
      <c r="A71" s="274" t="s">
        <v>156</v>
      </c>
      <c r="B71" s="358" t="s">
        <v>648</v>
      </c>
      <c r="C71" s="361" t="s">
        <v>580</v>
      </c>
      <c r="D71" s="364">
        <v>1</v>
      </c>
      <c r="E71" s="229"/>
      <c r="F71" s="229">
        <f>D71*E71</f>
        <v>0</v>
      </c>
    </row>
    <row r="72" spans="1:6" x14ac:dyDescent="0.2">
      <c r="A72" s="274"/>
      <c r="B72" s="358"/>
      <c r="C72" s="361"/>
      <c r="D72" s="364"/>
      <c r="E72" s="229"/>
      <c r="F72" s="229"/>
    </row>
    <row r="73" spans="1:6" x14ac:dyDescent="0.2">
      <c r="A73" s="229"/>
      <c r="B73" s="229"/>
      <c r="C73" s="229"/>
      <c r="D73" s="229"/>
      <c r="E73" s="229"/>
      <c r="F73" s="229"/>
    </row>
    <row r="74" spans="1:6" ht="63.75" x14ac:dyDescent="0.2">
      <c r="A74" s="274" t="s">
        <v>155</v>
      </c>
      <c r="B74" s="276" t="s">
        <v>625</v>
      </c>
      <c r="C74" s="273" t="s">
        <v>21</v>
      </c>
      <c r="D74" s="277">
        <v>45</v>
      </c>
      <c r="E74" s="229"/>
      <c r="F74" s="229">
        <f>D74*E74</f>
        <v>0</v>
      </c>
    </row>
    <row r="75" spans="1:6" x14ac:dyDescent="0.2">
      <c r="A75" s="229"/>
      <c r="B75" s="229"/>
      <c r="C75" s="229"/>
      <c r="D75" s="229"/>
      <c r="E75" s="229"/>
      <c r="F75" s="229"/>
    </row>
    <row r="76" spans="1:6" ht="51" x14ac:dyDescent="0.2">
      <c r="A76" s="274" t="s">
        <v>154</v>
      </c>
      <c r="B76" s="276" t="s">
        <v>626</v>
      </c>
      <c r="C76" s="273" t="s">
        <v>21</v>
      </c>
      <c r="D76" s="277">
        <v>85</v>
      </c>
      <c r="E76" s="229"/>
      <c r="F76" s="229">
        <f>D76*E76</f>
        <v>0</v>
      </c>
    </row>
    <row r="77" spans="1:6" x14ac:dyDescent="0.2">
      <c r="A77" s="229"/>
      <c r="B77" s="229"/>
      <c r="C77" s="229"/>
      <c r="D77" s="229"/>
      <c r="E77" s="229"/>
      <c r="F77" s="229"/>
    </row>
    <row r="78" spans="1:6" ht="89.25" x14ac:dyDescent="0.2">
      <c r="A78" s="274" t="s">
        <v>153</v>
      </c>
      <c r="B78" s="278" t="s">
        <v>649</v>
      </c>
      <c r="C78" s="304" t="s">
        <v>114</v>
      </c>
      <c r="D78" s="364">
        <v>1</v>
      </c>
      <c r="E78" s="229"/>
      <c r="F78" s="229">
        <f>D78*E78</f>
        <v>0</v>
      </c>
    </row>
    <row r="79" spans="1:6" x14ac:dyDescent="0.2">
      <c r="A79" s="229"/>
      <c r="B79" s="229"/>
      <c r="C79" s="229"/>
      <c r="D79" s="229"/>
      <c r="E79" s="229"/>
      <c r="F79" s="229"/>
    </row>
    <row r="80" spans="1:6" ht="89.25" x14ac:dyDescent="0.2">
      <c r="A80" s="274" t="s">
        <v>123</v>
      </c>
      <c r="B80" s="279" t="s">
        <v>650</v>
      </c>
      <c r="C80" s="304" t="s">
        <v>114</v>
      </c>
      <c r="D80" s="364">
        <v>2</v>
      </c>
      <c r="E80" s="229"/>
      <c r="F80" s="229">
        <f>D80*E80</f>
        <v>0</v>
      </c>
    </row>
    <row r="81" spans="1:6" x14ac:dyDescent="0.2">
      <c r="A81" s="229"/>
      <c r="B81" s="229"/>
      <c r="C81" s="229"/>
      <c r="D81" s="229"/>
      <c r="E81" s="229"/>
      <c r="F81" s="229"/>
    </row>
    <row r="82" spans="1:6" ht="76.5" x14ac:dyDescent="0.2">
      <c r="A82" s="274" t="s">
        <v>612</v>
      </c>
      <c r="B82" s="279" t="s">
        <v>651</v>
      </c>
      <c r="C82" s="304" t="s">
        <v>114</v>
      </c>
      <c r="D82" s="364">
        <v>6</v>
      </c>
      <c r="E82" s="229"/>
      <c r="F82" s="229">
        <f>D82*E82</f>
        <v>0</v>
      </c>
    </row>
    <row r="83" spans="1:6" x14ac:dyDescent="0.2">
      <c r="A83" s="229"/>
      <c r="B83" s="229"/>
      <c r="C83" s="229"/>
      <c r="D83" s="229"/>
      <c r="E83" s="229"/>
      <c r="F83" s="229"/>
    </row>
    <row r="84" spans="1:6" ht="25.5" x14ac:dyDescent="0.2">
      <c r="A84" s="274" t="s">
        <v>613</v>
      </c>
      <c r="B84" s="309" t="s">
        <v>611</v>
      </c>
      <c r="C84" s="304" t="s">
        <v>114</v>
      </c>
      <c r="D84" s="364">
        <v>9</v>
      </c>
      <c r="E84" s="229"/>
      <c r="F84" s="229">
        <f>D84*E84</f>
        <v>0</v>
      </c>
    </row>
    <row r="85" spans="1:6" x14ac:dyDescent="0.2">
      <c r="A85" s="274"/>
      <c r="B85" s="309"/>
      <c r="C85" s="304"/>
      <c r="D85" s="364"/>
      <c r="E85" s="229"/>
      <c r="F85" s="229"/>
    </row>
    <row r="86" spans="1:6" x14ac:dyDescent="0.2">
      <c r="A86" s="274" t="s">
        <v>628</v>
      </c>
      <c r="B86" s="309" t="s">
        <v>627</v>
      </c>
      <c r="C86" s="304" t="s">
        <v>606</v>
      </c>
      <c r="D86" s="365">
        <v>1</v>
      </c>
      <c r="E86" s="352"/>
      <c r="F86" s="352">
        <f>D86*E86</f>
        <v>0</v>
      </c>
    </row>
    <row r="87" spans="1:6" ht="24" customHeight="1" x14ac:dyDescent="0.2">
      <c r="A87" s="229"/>
      <c r="B87" s="229"/>
      <c r="C87" s="229"/>
      <c r="D87" s="353" t="s">
        <v>646</v>
      </c>
      <c r="E87" s="353"/>
      <c r="F87" s="354">
        <f>SUM(F66:F86)</f>
        <v>0</v>
      </c>
    </row>
    <row r="88" spans="1:6" x14ac:dyDescent="0.2">
      <c r="A88" s="229"/>
      <c r="B88" s="229"/>
      <c r="C88" s="229"/>
      <c r="D88" s="229"/>
      <c r="E88" s="229"/>
      <c r="F88" s="229"/>
    </row>
    <row r="89" spans="1:6" x14ac:dyDescent="0.2">
      <c r="A89" s="270"/>
      <c r="B89" s="280" t="s">
        <v>610</v>
      </c>
      <c r="C89" s="304"/>
      <c r="D89" s="304"/>
      <c r="E89" s="229"/>
      <c r="F89" s="229"/>
    </row>
    <row r="90" spans="1:6" x14ac:dyDescent="0.2">
      <c r="A90" s="270"/>
      <c r="B90" s="309"/>
      <c r="C90" s="304"/>
      <c r="D90" s="304"/>
      <c r="E90" s="229"/>
      <c r="F90" s="229"/>
    </row>
    <row r="91" spans="1:6" ht="76.5" x14ac:dyDescent="0.2">
      <c r="A91" s="270" t="s">
        <v>579</v>
      </c>
      <c r="B91" s="358" t="s">
        <v>605</v>
      </c>
      <c r="C91" s="304" t="s">
        <v>606</v>
      </c>
      <c r="D91" s="304">
        <v>1</v>
      </c>
      <c r="E91" s="229"/>
      <c r="F91" s="229">
        <f>D91*E91</f>
        <v>0</v>
      </c>
    </row>
    <row r="92" spans="1:6" x14ac:dyDescent="0.2">
      <c r="A92" s="270"/>
      <c r="B92" s="358"/>
      <c r="C92" s="304"/>
      <c r="D92" s="304"/>
      <c r="E92" s="229"/>
      <c r="F92" s="229"/>
    </row>
    <row r="93" spans="1:6" ht="25.5" x14ac:dyDescent="0.2">
      <c r="A93" s="270" t="s">
        <v>157</v>
      </c>
      <c r="B93" s="358" t="s">
        <v>607</v>
      </c>
      <c r="C93" s="360" t="s">
        <v>608</v>
      </c>
      <c r="D93" s="360">
        <v>15</v>
      </c>
      <c r="E93" s="229"/>
      <c r="F93" s="229">
        <f>D93*E93</f>
        <v>0</v>
      </c>
    </row>
    <row r="94" spans="1:6" x14ac:dyDescent="0.2">
      <c r="A94" s="270"/>
      <c r="B94" s="229"/>
      <c r="C94" s="229"/>
      <c r="D94" s="229"/>
      <c r="E94" s="229"/>
      <c r="F94" s="229"/>
    </row>
    <row r="95" spans="1:6" ht="51" x14ac:dyDescent="0.2">
      <c r="A95" s="270" t="s">
        <v>156</v>
      </c>
      <c r="B95" s="358" t="s">
        <v>609</v>
      </c>
      <c r="C95" s="361" t="s">
        <v>606</v>
      </c>
      <c r="D95" s="362">
        <v>1</v>
      </c>
      <c r="E95" s="352"/>
      <c r="F95" s="352">
        <f>D95*E95</f>
        <v>0</v>
      </c>
    </row>
    <row r="96" spans="1:6" ht="27" customHeight="1" x14ac:dyDescent="0.2">
      <c r="A96" s="229"/>
      <c r="B96" s="229"/>
      <c r="C96" s="229"/>
      <c r="D96" s="353" t="s">
        <v>646</v>
      </c>
      <c r="E96" s="353"/>
      <c r="F96" s="366">
        <f>SUM(F91:F95)</f>
        <v>0</v>
      </c>
    </row>
    <row r="97" spans="1:6" x14ac:dyDescent="0.2">
      <c r="A97" s="229"/>
      <c r="B97" s="229"/>
      <c r="C97" s="229"/>
      <c r="D97" s="229"/>
      <c r="E97" s="229"/>
      <c r="F97" s="229"/>
    </row>
    <row r="98" spans="1:6" x14ac:dyDescent="0.2">
      <c r="A98" s="270"/>
      <c r="B98" s="280" t="s">
        <v>629</v>
      </c>
      <c r="C98" s="229"/>
      <c r="D98" s="229"/>
      <c r="E98" s="229"/>
      <c r="F98" s="229"/>
    </row>
    <row r="99" spans="1:6" x14ac:dyDescent="0.2">
      <c r="A99" s="270"/>
      <c r="B99" s="280"/>
      <c r="C99" s="229"/>
      <c r="D99" s="229"/>
      <c r="E99" s="229"/>
      <c r="F99" s="229"/>
    </row>
    <row r="100" spans="1:6" x14ac:dyDescent="0.2">
      <c r="A100" s="270"/>
      <c r="B100" s="280" t="s">
        <v>630</v>
      </c>
      <c r="C100" s="229"/>
      <c r="D100" s="229"/>
      <c r="E100" s="229"/>
      <c r="F100" s="229">
        <f>SUM(F32)</f>
        <v>0</v>
      </c>
    </row>
    <row r="101" spans="1:6" x14ac:dyDescent="0.2">
      <c r="A101" s="270"/>
      <c r="B101" s="280" t="s">
        <v>631</v>
      </c>
      <c r="C101" s="229"/>
      <c r="D101" s="229"/>
      <c r="E101" s="229"/>
      <c r="F101" s="229">
        <f>SUM(F48)</f>
        <v>0</v>
      </c>
    </row>
    <row r="102" spans="1:6" x14ac:dyDescent="0.2">
      <c r="A102" s="270"/>
      <c r="B102" s="280" t="s">
        <v>599</v>
      </c>
      <c r="C102" s="229"/>
      <c r="D102" s="229"/>
      <c r="E102" s="229"/>
      <c r="F102" s="354">
        <f>SUM(F93:F101)</f>
        <v>0</v>
      </c>
    </row>
    <row r="103" spans="1:6" x14ac:dyDescent="0.2">
      <c r="A103" s="270"/>
      <c r="B103" s="280" t="s">
        <v>632</v>
      </c>
      <c r="C103" s="229"/>
      <c r="D103" s="229"/>
      <c r="E103" s="229"/>
      <c r="F103" s="354">
        <f>SUM(F84:F102)</f>
        <v>0</v>
      </c>
    </row>
    <row r="104" spans="1:6" x14ac:dyDescent="0.2">
      <c r="A104" s="270"/>
      <c r="B104" s="280" t="s">
        <v>610</v>
      </c>
      <c r="C104" s="229"/>
      <c r="D104" s="229"/>
      <c r="E104" s="229"/>
      <c r="F104" s="366">
        <f>SUM(F99:F103)</f>
        <v>0</v>
      </c>
    </row>
    <row r="105" spans="1:6" x14ac:dyDescent="0.2">
      <c r="A105" s="270"/>
      <c r="B105" s="280"/>
      <c r="C105" s="229"/>
      <c r="D105" s="229"/>
      <c r="E105" s="229"/>
      <c r="F105" s="229"/>
    </row>
    <row r="106" spans="1:6" x14ac:dyDescent="0.2">
      <c r="A106" s="270"/>
      <c r="B106" s="280" t="s">
        <v>23</v>
      </c>
      <c r="C106" s="229"/>
      <c r="D106" s="229"/>
      <c r="E106" s="229"/>
      <c r="F106" s="229">
        <f>SUM(F100:F105)</f>
        <v>0</v>
      </c>
    </row>
    <row r="107" spans="1:6" x14ac:dyDescent="0.2">
      <c r="A107" s="270"/>
      <c r="B107" s="309"/>
      <c r="C107" s="229"/>
      <c r="D107" s="229"/>
      <c r="E107" s="229"/>
      <c r="F107" s="229"/>
    </row>
    <row r="108" spans="1:6" x14ac:dyDescent="0.2">
      <c r="A108" s="270"/>
      <c r="B108" s="309" t="s">
        <v>633</v>
      </c>
      <c r="C108" s="229"/>
      <c r="D108" s="229"/>
      <c r="E108" s="229"/>
      <c r="F108" s="229"/>
    </row>
    <row r="109" spans="1:6" x14ac:dyDescent="0.2">
      <c r="A109" s="270"/>
      <c r="B109" s="309" t="s">
        <v>634</v>
      </c>
      <c r="C109" s="229"/>
      <c r="D109" s="229"/>
      <c r="E109" s="229"/>
      <c r="F109" s="229"/>
    </row>
    <row r="110" spans="1:6" x14ac:dyDescent="0.2">
      <c r="A110" s="229"/>
      <c r="B110" s="229"/>
      <c r="C110" s="229"/>
      <c r="D110" s="229"/>
      <c r="E110" s="229"/>
      <c r="F110" s="229"/>
    </row>
    <row r="111" spans="1:6" x14ac:dyDescent="0.2">
      <c r="A111" s="229"/>
      <c r="B111" s="229"/>
      <c r="C111" s="229"/>
      <c r="D111" s="229"/>
      <c r="E111" s="229"/>
      <c r="F111" s="229"/>
    </row>
  </sheetData>
  <mergeCells count="9">
    <mergeCell ref="D48:E48"/>
    <mergeCell ref="D62:E62"/>
    <mergeCell ref="D87:E87"/>
    <mergeCell ref="D96:E96"/>
    <mergeCell ref="E2:F2"/>
    <mergeCell ref="A3:B3"/>
    <mergeCell ref="E3:F3"/>
    <mergeCell ref="B31:C31"/>
    <mergeCell ref="D32:E32"/>
  </mergeCells>
  <pageMargins left="0.7" right="0.7" top="0.75" bottom="0.75" header="0.3" footer="0.3"/>
  <pageSetup paperSize="9" scale="9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topLeftCell="A16" workbookViewId="0">
      <selection activeCell="K15" sqref="K15"/>
    </sheetView>
  </sheetViews>
  <sheetFormatPr defaultRowHeight="12.75" x14ac:dyDescent="0.2"/>
  <cols>
    <col min="1" max="1" width="5.28515625" customWidth="1"/>
    <col min="2" max="2" width="42.28515625" style="367" customWidth="1"/>
    <col min="3" max="3" width="7.140625" customWidth="1"/>
    <col min="4" max="4" width="7.5703125" customWidth="1"/>
    <col min="5" max="5" width="10.5703125" customWidth="1"/>
    <col min="6" max="6" width="16.85546875" customWidth="1"/>
  </cols>
  <sheetData>
    <row r="1" spans="1:6" ht="13.5" thickBot="1" x14ac:dyDescent="0.25"/>
    <row r="2" spans="1:6" ht="18.75" thickBot="1" x14ac:dyDescent="0.25">
      <c r="A2" s="320" t="s">
        <v>515</v>
      </c>
      <c r="B2" s="321"/>
      <c r="C2" s="321"/>
      <c r="D2" s="321"/>
      <c r="E2" s="321"/>
      <c r="F2" s="322"/>
    </row>
    <row r="3" spans="1:6" ht="18" x14ac:dyDescent="0.2">
      <c r="A3" s="231"/>
      <c r="B3" s="368"/>
      <c r="C3" s="232"/>
      <c r="D3" s="232"/>
      <c r="E3" s="232"/>
      <c r="F3" s="233"/>
    </row>
    <row r="4" spans="1:6" ht="15" x14ac:dyDescent="0.2">
      <c r="A4" s="234"/>
      <c r="B4" s="369" t="s">
        <v>165</v>
      </c>
      <c r="C4" s="235"/>
      <c r="D4" s="235"/>
      <c r="E4" s="235"/>
      <c r="F4" s="236"/>
    </row>
    <row r="5" spans="1:6" ht="15" x14ac:dyDescent="0.2">
      <c r="A5" s="323" t="s">
        <v>184</v>
      </c>
      <c r="B5" s="324"/>
      <c r="C5" s="324"/>
      <c r="D5" s="324"/>
      <c r="E5" s="324"/>
      <c r="F5" s="325"/>
    </row>
    <row r="6" spans="1:6" ht="15" x14ac:dyDescent="0.2">
      <c r="A6" s="234"/>
      <c r="B6" s="369" t="s">
        <v>167</v>
      </c>
      <c r="C6" s="235"/>
      <c r="D6" s="235"/>
      <c r="E6" s="235"/>
      <c r="F6" s="236"/>
    </row>
    <row r="7" spans="1:6" ht="15" x14ac:dyDescent="0.2">
      <c r="A7" s="326" t="s">
        <v>516</v>
      </c>
      <c r="B7" s="327"/>
      <c r="C7" s="327"/>
      <c r="D7" s="327"/>
      <c r="E7" s="327"/>
      <c r="F7" s="328"/>
    </row>
    <row r="8" spans="1:6" ht="15" x14ac:dyDescent="0.2">
      <c r="A8" s="234"/>
      <c r="B8" s="369" t="s">
        <v>166</v>
      </c>
      <c r="C8" s="235"/>
      <c r="D8" s="235"/>
      <c r="E8" s="235"/>
      <c r="F8" s="236"/>
    </row>
    <row r="9" spans="1:6" ht="15.75" thickBot="1" x14ac:dyDescent="0.25">
      <c r="A9" s="329" t="s">
        <v>517</v>
      </c>
      <c r="B9" s="330"/>
      <c r="C9" s="330"/>
      <c r="D9" s="330"/>
      <c r="E9" s="330"/>
      <c r="F9" s="331"/>
    </row>
    <row r="10" spans="1:6" ht="15.75" thickBot="1" x14ac:dyDescent="0.25">
      <c r="A10" s="237"/>
      <c r="B10" s="370"/>
      <c r="C10" s="237"/>
      <c r="D10" s="237"/>
      <c r="E10" s="238"/>
      <c r="F10" s="239"/>
    </row>
    <row r="11" spans="1:6" ht="18.75" thickBot="1" x14ac:dyDescent="0.25">
      <c r="A11" s="332" t="s">
        <v>518</v>
      </c>
      <c r="B11" s="333"/>
      <c r="C11" s="333"/>
      <c r="D11" s="333"/>
      <c r="E11" s="333"/>
      <c r="F11" s="334"/>
    </row>
    <row r="12" spans="1:6" ht="15.75" thickBot="1" x14ac:dyDescent="0.25">
      <c r="A12" s="335" t="s">
        <v>519</v>
      </c>
      <c r="B12" s="336"/>
      <c r="C12" s="336"/>
      <c r="D12" s="336"/>
      <c r="E12" s="336"/>
      <c r="F12" s="337"/>
    </row>
    <row r="13" spans="1:6" ht="15.75" thickBot="1" x14ac:dyDescent="0.25">
      <c r="A13" s="240"/>
      <c r="B13" s="371"/>
      <c r="C13" s="240"/>
      <c r="D13" s="240"/>
      <c r="E13" s="240"/>
      <c r="F13" s="240"/>
    </row>
    <row r="14" spans="1:6" ht="18.75" thickBot="1" x14ac:dyDescent="0.25">
      <c r="A14" s="332" t="s">
        <v>520</v>
      </c>
      <c r="B14" s="333"/>
      <c r="C14" s="333"/>
      <c r="D14" s="333"/>
      <c r="E14" s="333"/>
      <c r="F14" s="334"/>
    </row>
    <row r="15" spans="1:6" ht="214.5" customHeight="1" thickBot="1" x14ac:dyDescent="0.25">
      <c r="A15" s="338" t="s">
        <v>521</v>
      </c>
      <c r="B15" s="339"/>
      <c r="C15" s="339"/>
      <c r="D15" s="339"/>
      <c r="E15" s="339"/>
      <c r="F15" s="340"/>
    </row>
    <row r="16" spans="1:6" ht="15.75" thickBot="1" x14ac:dyDescent="0.3">
      <c r="E16" s="241"/>
    </row>
    <row r="17" spans="1:6" ht="18.75" thickBot="1" x14ac:dyDescent="0.25">
      <c r="A17" s="341" t="s">
        <v>522</v>
      </c>
      <c r="B17" s="342"/>
      <c r="C17" s="342"/>
      <c r="D17" s="342"/>
      <c r="E17" s="342"/>
      <c r="F17" s="343"/>
    </row>
    <row r="18" spans="1:6" ht="15.75" thickBot="1" x14ac:dyDescent="0.3">
      <c r="E18" s="241"/>
    </row>
    <row r="19" spans="1:6" ht="23.25" thickBot="1" x14ac:dyDescent="0.25">
      <c r="A19" s="242" t="s">
        <v>181</v>
      </c>
      <c r="B19" s="372" t="s">
        <v>523</v>
      </c>
      <c r="C19" s="243" t="s">
        <v>524</v>
      </c>
      <c r="D19" s="244" t="s">
        <v>175</v>
      </c>
      <c r="E19" s="245" t="s">
        <v>176</v>
      </c>
      <c r="F19" s="246" t="s">
        <v>525</v>
      </c>
    </row>
    <row r="20" spans="1:6" x14ac:dyDescent="0.2">
      <c r="A20" s="247"/>
      <c r="B20" s="373"/>
      <c r="C20" s="248"/>
      <c r="D20" s="249"/>
      <c r="E20" s="250"/>
      <c r="F20" s="251"/>
    </row>
    <row r="21" spans="1:6" ht="90" x14ac:dyDescent="0.25">
      <c r="A21" s="376">
        <v>1</v>
      </c>
      <c r="B21" s="374" t="s">
        <v>526</v>
      </c>
      <c r="C21" s="377" t="s">
        <v>15</v>
      </c>
      <c r="D21" s="378">
        <v>70</v>
      </c>
      <c r="E21" s="379"/>
      <c r="F21" s="255">
        <f t="shared" ref="F21:F27" si="0">E21*D21</f>
        <v>0</v>
      </c>
    </row>
    <row r="22" spans="1:6" ht="75" x14ac:dyDescent="0.25">
      <c r="A22" s="376">
        <v>2</v>
      </c>
      <c r="B22" s="374" t="s">
        <v>527</v>
      </c>
      <c r="C22" s="377" t="s">
        <v>15</v>
      </c>
      <c r="D22" s="378">
        <v>5.4</v>
      </c>
      <c r="E22" s="379"/>
      <c r="F22" s="255">
        <f t="shared" si="0"/>
        <v>0</v>
      </c>
    </row>
    <row r="23" spans="1:6" ht="51" x14ac:dyDescent="0.25">
      <c r="A23" s="376">
        <v>3</v>
      </c>
      <c r="B23" s="380" t="s">
        <v>528</v>
      </c>
      <c r="C23" s="377" t="s">
        <v>10</v>
      </c>
      <c r="D23" s="378">
        <v>72.5</v>
      </c>
      <c r="E23" s="254"/>
      <c r="F23" s="255">
        <f t="shared" si="0"/>
        <v>0</v>
      </c>
    </row>
    <row r="24" spans="1:6" ht="45" x14ac:dyDescent="0.25">
      <c r="A24" s="376">
        <v>4</v>
      </c>
      <c r="B24" s="381" t="s">
        <v>529</v>
      </c>
      <c r="C24" s="377" t="s">
        <v>15</v>
      </c>
      <c r="D24" s="378">
        <v>7</v>
      </c>
      <c r="E24" s="254"/>
      <c r="F24" s="255">
        <f t="shared" si="0"/>
        <v>0</v>
      </c>
    </row>
    <row r="25" spans="1:6" ht="63.75" x14ac:dyDescent="0.25">
      <c r="A25" s="376">
        <v>5</v>
      </c>
      <c r="B25" s="382" t="s">
        <v>530</v>
      </c>
      <c r="C25" s="377" t="s">
        <v>15</v>
      </c>
      <c r="D25" s="378">
        <v>21</v>
      </c>
      <c r="E25" s="254"/>
      <c r="F25" s="255">
        <f t="shared" si="0"/>
        <v>0</v>
      </c>
    </row>
    <row r="26" spans="1:6" ht="63.75" x14ac:dyDescent="0.25">
      <c r="A26" s="376">
        <v>6</v>
      </c>
      <c r="B26" s="382" t="s">
        <v>531</v>
      </c>
      <c r="C26" s="377" t="s">
        <v>15</v>
      </c>
      <c r="D26" s="378">
        <v>10.5</v>
      </c>
      <c r="E26" s="254"/>
      <c r="F26" s="255">
        <f t="shared" si="0"/>
        <v>0</v>
      </c>
    </row>
    <row r="27" spans="1:6" ht="60" x14ac:dyDescent="0.25">
      <c r="A27" s="376">
        <v>7</v>
      </c>
      <c r="B27" s="374" t="s">
        <v>652</v>
      </c>
      <c r="C27" s="383" t="s">
        <v>15</v>
      </c>
      <c r="D27" s="384">
        <v>35</v>
      </c>
      <c r="E27" s="385"/>
      <c r="F27" s="386">
        <f t="shared" si="0"/>
        <v>0</v>
      </c>
    </row>
    <row r="28" spans="1:6" ht="75" x14ac:dyDescent="0.25">
      <c r="A28" s="376">
        <v>8</v>
      </c>
      <c r="B28" s="381" t="s">
        <v>532</v>
      </c>
      <c r="C28" s="377" t="s">
        <v>15</v>
      </c>
      <c r="D28" s="378">
        <v>1</v>
      </c>
      <c r="E28" s="254"/>
      <c r="F28" s="255">
        <f>D28*E28</f>
        <v>0</v>
      </c>
    </row>
    <row r="29" spans="1:6" ht="90" x14ac:dyDescent="0.25">
      <c r="A29" s="376">
        <v>9</v>
      </c>
      <c r="B29" s="375" t="s">
        <v>533</v>
      </c>
      <c r="C29" s="387" t="s">
        <v>114</v>
      </c>
      <c r="D29" s="388">
        <v>1</v>
      </c>
      <c r="E29" s="389"/>
      <c r="F29" s="390">
        <f t="shared" ref="F29" si="1">E29*D29</f>
        <v>0</v>
      </c>
    </row>
    <row r="30" spans="1:6" ht="13.5" thickBot="1" x14ac:dyDescent="0.25">
      <c r="A30" s="391"/>
      <c r="B30" s="392"/>
      <c r="C30" s="391"/>
      <c r="D30" s="393"/>
      <c r="E30" s="393"/>
      <c r="F30" s="394"/>
    </row>
    <row r="31" spans="1:6" ht="16.5" thickBot="1" x14ac:dyDescent="0.3">
      <c r="A31" s="395" t="s">
        <v>534</v>
      </c>
      <c r="B31" s="396"/>
      <c r="C31" s="396"/>
      <c r="D31" s="396"/>
      <c r="E31" s="397"/>
      <c r="F31" s="398">
        <f>SUM(F21:F30)</f>
        <v>0</v>
      </c>
    </row>
    <row r="32" spans="1:6" ht="15.75" thickBot="1" x14ac:dyDescent="0.3">
      <c r="A32" s="229"/>
      <c r="B32" s="399"/>
      <c r="C32" s="229"/>
      <c r="D32" s="229"/>
      <c r="E32" s="129"/>
      <c r="F32" s="229"/>
    </row>
    <row r="33" spans="1:6" ht="23.25" thickBot="1" x14ac:dyDescent="0.25">
      <c r="A33" s="400" t="s">
        <v>535</v>
      </c>
      <c r="B33" s="401" t="s">
        <v>536</v>
      </c>
      <c r="C33" s="402" t="s">
        <v>524</v>
      </c>
      <c r="D33" s="403" t="s">
        <v>175</v>
      </c>
      <c r="E33" s="403" t="s">
        <v>176</v>
      </c>
      <c r="F33" s="404" t="s">
        <v>525</v>
      </c>
    </row>
    <row r="34" spans="1:6" ht="15" x14ac:dyDescent="0.25">
      <c r="A34" s="229"/>
      <c r="B34" s="399"/>
      <c r="C34" s="229"/>
      <c r="D34" s="229"/>
      <c r="E34" s="129"/>
      <c r="F34" s="229"/>
    </row>
    <row r="35" spans="1:6" ht="135" x14ac:dyDescent="0.25">
      <c r="A35" s="252">
        <v>1</v>
      </c>
      <c r="B35" s="375" t="s">
        <v>637</v>
      </c>
      <c r="C35" s="253" t="s">
        <v>114</v>
      </c>
      <c r="D35" s="254">
        <v>1</v>
      </c>
      <c r="E35" s="254"/>
      <c r="F35" s="255">
        <f t="shared" ref="F35:F37" si="2">E35*D35</f>
        <v>0</v>
      </c>
    </row>
    <row r="36" spans="1:6" ht="90" x14ac:dyDescent="0.25">
      <c r="A36" s="405">
        <v>3</v>
      </c>
      <c r="B36" s="406" t="s">
        <v>638</v>
      </c>
      <c r="C36" s="407" t="s">
        <v>114</v>
      </c>
      <c r="D36" s="378">
        <v>1</v>
      </c>
      <c r="E36" s="254"/>
      <c r="F36" s="255">
        <f t="shared" si="2"/>
        <v>0</v>
      </c>
    </row>
    <row r="37" spans="1:6" ht="60" x14ac:dyDescent="0.25">
      <c r="A37" s="405">
        <f>1+A36</f>
        <v>4</v>
      </c>
      <c r="B37" s="408" t="s">
        <v>537</v>
      </c>
      <c r="C37" s="407" t="s">
        <v>114</v>
      </c>
      <c r="D37" s="378">
        <v>1</v>
      </c>
      <c r="E37" s="254"/>
      <c r="F37" s="255">
        <f t="shared" si="2"/>
        <v>0</v>
      </c>
    </row>
    <row r="38" spans="1:6" ht="75" x14ac:dyDescent="0.25">
      <c r="A38" s="409">
        <v>5</v>
      </c>
      <c r="B38" s="408" t="s">
        <v>538</v>
      </c>
      <c r="C38" s="410"/>
      <c r="D38" s="411"/>
      <c r="E38" s="412"/>
      <c r="F38" s="413"/>
    </row>
    <row r="39" spans="1:6" ht="15" x14ac:dyDescent="0.25">
      <c r="A39" s="414"/>
      <c r="B39" s="415" t="s">
        <v>539</v>
      </c>
      <c r="C39" s="416" t="s">
        <v>540</v>
      </c>
      <c r="D39" s="256">
        <v>100</v>
      </c>
      <c r="E39" s="256"/>
      <c r="F39" s="417">
        <f>D39*E39</f>
        <v>0</v>
      </c>
    </row>
    <row r="40" spans="1:6" ht="45" x14ac:dyDescent="0.25">
      <c r="A40" s="418">
        <v>6</v>
      </c>
      <c r="B40" s="419" t="s">
        <v>541</v>
      </c>
      <c r="C40" s="420" t="s">
        <v>580</v>
      </c>
      <c r="D40" s="421">
        <v>1</v>
      </c>
      <c r="E40" s="422"/>
      <c r="F40" s="423">
        <f>E40*D40</f>
        <v>0</v>
      </c>
    </row>
    <row r="41" spans="1:6" ht="51" x14ac:dyDescent="0.25">
      <c r="A41" s="418">
        <v>7</v>
      </c>
      <c r="B41" s="424" t="s">
        <v>542</v>
      </c>
      <c r="C41" s="425" t="s">
        <v>580</v>
      </c>
      <c r="D41" s="426">
        <v>1</v>
      </c>
      <c r="E41" s="427"/>
      <c r="F41" s="428">
        <f t="shared" ref="F41:F42" si="3">E41*D41</f>
        <v>0</v>
      </c>
    </row>
    <row r="42" spans="1:6" ht="45" x14ac:dyDescent="0.25">
      <c r="A42" s="418">
        <v>8</v>
      </c>
      <c r="B42" s="429" t="s">
        <v>543</v>
      </c>
      <c r="C42" s="430" t="s">
        <v>580</v>
      </c>
      <c r="D42" s="384">
        <v>1</v>
      </c>
      <c r="E42" s="385"/>
      <c r="F42" s="386">
        <f t="shared" si="3"/>
        <v>0</v>
      </c>
    </row>
    <row r="43" spans="1:6" ht="15.75" thickBot="1" x14ac:dyDescent="0.3">
      <c r="A43" s="229"/>
      <c r="B43" s="399"/>
      <c r="C43" s="229"/>
      <c r="D43" s="229"/>
      <c r="E43" s="129"/>
      <c r="F43" s="282"/>
    </row>
    <row r="44" spans="1:6" ht="16.5" thickBot="1" x14ac:dyDescent="0.3">
      <c r="A44" s="395" t="s">
        <v>544</v>
      </c>
      <c r="B44" s="396"/>
      <c r="C44" s="396"/>
      <c r="D44" s="396"/>
      <c r="E44" s="397"/>
      <c r="F44" s="398">
        <f>SUM(F35:F43)</f>
        <v>0</v>
      </c>
    </row>
    <row r="45" spans="1:6" ht="15.75" thickBot="1" x14ac:dyDescent="0.3">
      <c r="A45" s="229"/>
      <c r="B45" s="399"/>
      <c r="C45" s="229"/>
      <c r="D45" s="229"/>
      <c r="E45" s="129"/>
      <c r="F45" s="229"/>
    </row>
    <row r="46" spans="1:6" ht="18.75" thickBot="1" x14ac:dyDescent="0.25">
      <c r="A46" s="341" t="s">
        <v>545</v>
      </c>
      <c r="B46" s="342"/>
      <c r="C46" s="342"/>
      <c r="D46" s="342"/>
      <c r="E46" s="342"/>
      <c r="F46" s="343"/>
    </row>
    <row r="47" spans="1:6" ht="15.75" thickBot="1" x14ac:dyDescent="0.3">
      <c r="A47" s="229"/>
      <c r="B47" s="399"/>
      <c r="C47" s="229"/>
      <c r="D47" s="229"/>
      <c r="E47" s="129"/>
      <c r="F47" s="229"/>
    </row>
    <row r="48" spans="1:6" ht="23.25" thickBot="1" x14ac:dyDescent="0.25">
      <c r="A48" s="400" t="s">
        <v>181</v>
      </c>
      <c r="B48" s="401" t="s">
        <v>523</v>
      </c>
      <c r="C48" s="402" t="s">
        <v>524</v>
      </c>
      <c r="D48" s="403" t="s">
        <v>175</v>
      </c>
      <c r="E48" s="403" t="s">
        <v>176</v>
      </c>
      <c r="F48" s="404" t="s">
        <v>525</v>
      </c>
    </row>
    <row r="49" spans="1:6" x14ac:dyDescent="0.2">
      <c r="A49" s="431"/>
      <c r="B49" s="432"/>
      <c r="C49" s="433"/>
      <c r="D49" s="434"/>
      <c r="E49" s="434"/>
      <c r="F49" s="435"/>
    </row>
    <row r="50" spans="1:6" ht="90" x14ac:dyDescent="0.2">
      <c r="A50" s="376">
        <v>1</v>
      </c>
      <c r="B50" s="381" t="s">
        <v>546</v>
      </c>
      <c r="C50" s="436" t="s">
        <v>15</v>
      </c>
      <c r="D50" s="437">
        <v>38.5</v>
      </c>
      <c r="E50" s="437"/>
      <c r="F50" s="438">
        <f t="shared" ref="F50:F57" si="4">E50*D50</f>
        <v>0</v>
      </c>
    </row>
    <row r="51" spans="1:6" ht="120" x14ac:dyDescent="0.2">
      <c r="A51" s="376">
        <f>1+A50</f>
        <v>2</v>
      </c>
      <c r="B51" s="381" t="s">
        <v>547</v>
      </c>
      <c r="C51" s="436" t="s">
        <v>15</v>
      </c>
      <c r="D51" s="437">
        <v>3</v>
      </c>
      <c r="E51" s="437"/>
      <c r="F51" s="438">
        <f t="shared" si="4"/>
        <v>0</v>
      </c>
    </row>
    <row r="52" spans="1:6" ht="75" x14ac:dyDescent="0.2">
      <c r="A52" s="376">
        <f t="shared" ref="A52:A58" si="5">1+A51</f>
        <v>3</v>
      </c>
      <c r="B52" s="381" t="s">
        <v>548</v>
      </c>
      <c r="C52" s="436" t="s">
        <v>10</v>
      </c>
      <c r="D52" s="437">
        <v>41</v>
      </c>
      <c r="E52" s="437"/>
      <c r="F52" s="438">
        <f t="shared" si="4"/>
        <v>0</v>
      </c>
    </row>
    <row r="53" spans="1:6" ht="60" x14ac:dyDescent="0.25">
      <c r="A53" s="376">
        <f t="shared" si="5"/>
        <v>4</v>
      </c>
      <c r="B53" s="429" t="s">
        <v>549</v>
      </c>
      <c r="C53" s="439" t="s">
        <v>15</v>
      </c>
      <c r="D53" s="384">
        <v>11.5</v>
      </c>
      <c r="E53" s="385"/>
      <c r="F53" s="386">
        <f t="shared" si="4"/>
        <v>0</v>
      </c>
    </row>
    <row r="54" spans="1:6" ht="51" x14ac:dyDescent="0.25">
      <c r="A54" s="376">
        <f t="shared" si="5"/>
        <v>5</v>
      </c>
      <c r="B54" s="440" t="s">
        <v>550</v>
      </c>
      <c r="C54" s="441" t="s">
        <v>15</v>
      </c>
      <c r="D54" s="442">
        <v>25</v>
      </c>
      <c r="E54" s="443"/>
      <c r="F54" s="444">
        <f t="shared" si="4"/>
        <v>0</v>
      </c>
    </row>
    <row r="55" spans="1:6" ht="45" x14ac:dyDescent="0.25">
      <c r="A55" s="376">
        <f t="shared" si="5"/>
        <v>6</v>
      </c>
      <c r="B55" s="381" t="s">
        <v>551</v>
      </c>
      <c r="C55" s="436" t="s">
        <v>15</v>
      </c>
      <c r="D55" s="437">
        <v>1</v>
      </c>
      <c r="E55" s="437"/>
      <c r="F55" s="255">
        <f t="shared" si="4"/>
        <v>0</v>
      </c>
    </row>
    <row r="56" spans="1:6" ht="63.75" x14ac:dyDescent="0.25">
      <c r="A56" s="376">
        <f t="shared" si="5"/>
        <v>7</v>
      </c>
      <c r="B56" s="424" t="s">
        <v>552</v>
      </c>
      <c r="C56" s="445" t="s">
        <v>15</v>
      </c>
      <c r="D56" s="426">
        <v>4.5</v>
      </c>
      <c r="E56" s="427"/>
      <c r="F56" s="428">
        <f t="shared" si="4"/>
        <v>0</v>
      </c>
    </row>
    <row r="57" spans="1:6" ht="51" x14ac:dyDescent="0.25">
      <c r="A57" s="376">
        <f t="shared" si="5"/>
        <v>8</v>
      </c>
      <c r="B57" s="380" t="s">
        <v>553</v>
      </c>
      <c r="C57" s="436" t="s">
        <v>15</v>
      </c>
      <c r="D57" s="437">
        <v>1</v>
      </c>
      <c r="E57" s="437"/>
      <c r="F57" s="255">
        <f t="shared" si="4"/>
        <v>0</v>
      </c>
    </row>
    <row r="58" spans="1:6" ht="60" x14ac:dyDescent="0.25">
      <c r="A58" s="376">
        <f t="shared" si="5"/>
        <v>9</v>
      </c>
      <c r="B58" s="446" t="s">
        <v>653</v>
      </c>
      <c r="C58" s="430" t="s">
        <v>15</v>
      </c>
      <c r="D58" s="384">
        <v>15</v>
      </c>
      <c r="E58" s="385"/>
      <c r="F58" s="386">
        <f>E58*D58</f>
        <v>0</v>
      </c>
    </row>
    <row r="59" spans="1:6" ht="120" x14ac:dyDescent="0.25">
      <c r="A59" s="376">
        <f>1+A58</f>
        <v>10</v>
      </c>
      <c r="B59" s="381" t="s">
        <v>554</v>
      </c>
      <c r="C59" s="439" t="s">
        <v>114</v>
      </c>
      <c r="D59" s="384">
        <v>1</v>
      </c>
      <c r="E59" s="385"/>
      <c r="F59" s="386">
        <f t="shared" ref="F59" si="6">E59*D59</f>
        <v>0</v>
      </c>
    </row>
    <row r="60" spans="1:6" ht="13.5" thickBot="1" x14ac:dyDescent="0.25">
      <c r="A60" s="391"/>
      <c r="B60" s="392"/>
      <c r="C60" s="391"/>
      <c r="D60" s="393"/>
      <c r="E60" s="393"/>
      <c r="F60" s="394"/>
    </row>
    <row r="61" spans="1:6" ht="16.5" thickBot="1" x14ac:dyDescent="0.3">
      <c r="A61" s="395" t="s">
        <v>534</v>
      </c>
      <c r="B61" s="396"/>
      <c r="C61" s="396"/>
      <c r="D61" s="396"/>
      <c r="E61" s="397"/>
      <c r="F61" s="398">
        <f>SUM(F50:F60)</f>
        <v>0</v>
      </c>
    </row>
    <row r="62" spans="1:6" ht="15.75" thickBot="1" x14ac:dyDescent="0.3">
      <c r="A62" s="229"/>
      <c r="B62" s="399"/>
      <c r="C62" s="229"/>
      <c r="D62" s="229"/>
      <c r="E62" s="129"/>
      <c r="F62" s="229"/>
    </row>
    <row r="63" spans="1:6" ht="23.25" thickBot="1" x14ac:dyDescent="0.25">
      <c r="A63" s="400" t="s">
        <v>535</v>
      </c>
      <c r="B63" s="447" t="s">
        <v>555</v>
      </c>
      <c r="C63" s="402" t="s">
        <v>524</v>
      </c>
      <c r="D63" s="403" t="s">
        <v>175</v>
      </c>
      <c r="E63" s="403" t="s">
        <v>176</v>
      </c>
      <c r="F63" s="404" t="s">
        <v>525</v>
      </c>
    </row>
    <row r="64" spans="1:6" ht="15" x14ac:dyDescent="0.25">
      <c r="A64" s="229"/>
      <c r="B64" s="399"/>
      <c r="C64" s="229"/>
      <c r="D64" s="229"/>
      <c r="E64" s="129"/>
      <c r="F64" s="229"/>
    </row>
    <row r="65" spans="1:6" ht="45" x14ac:dyDescent="0.25">
      <c r="A65" s="448">
        <v>1</v>
      </c>
      <c r="B65" s="381" t="s">
        <v>556</v>
      </c>
      <c r="C65" s="449" t="s">
        <v>114</v>
      </c>
      <c r="D65" s="450">
        <v>1</v>
      </c>
      <c r="E65" s="451"/>
      <c r="F65" s="452">
        <f t="shared" ref="F65:F69" si="7">E65*D65</f>
        <v>0</v>
      </c>
    </row>
    <row r="66" spans="1:6" ht="121.5" x14ac:dyDescent="0.25">
      <c r="A66" s="376">
        <f t="shared" ref="A66" si="8">1+A65</f>
        <v>2</v>
      </c>
      <c r="B66" s="453" t="s">
        <v>654</v>
      </c>
      <c r="C66" s="377" t="s">
        <v>21</v>
      </c>
      <c r="D66" s="454">
        <v>65</v>
      </c>
      <c r="E66" s="454"/>
      <c r="F66" s="255">
        <f t="shared" si="7"/>
        <v>0</v>
      </c>
    </row>
    <row r="67" spans="1:6" ht="60" x14ac:dyDescent="0.25">
      <c r="A67" s="455">
        <v>3</v>
      </c>
      <c r="B67" s="456" t="s">
        <v>557</v>
      </c>
      <c r="C67" s="457" t="s">
        <v>114</v>
      </c>
      <c r="D67" s="421">
        <v>1</v>
      </c>
      <c r="E67" s="422"/>
      <c r="F67" s="423">
        <f t="shared" si="7"/>
        <v>0</v>
      </c>
    </row>
    <row r="68" spans="1:6" ht="75" x14ac:dyDescent="0.25">
      <c r="A68" s="455">
        <v>4</v>
      </c>
      <c r="B68" s="456" t="s">
        <v>558</v>
      </c>
      <c r="C68" s="458" t="s">
        <v>114</v>
      </c>
      <c r="D68" s="459">
        <v>1</v>
      </c>
      <c r="E68" s="460"/>
      <c r="F68" s="461">
        <f t="shared" si="7"/>
        <v>0</v>
      </c>
    </row>
    <row r="69" spans="1:6" ht="38.25" x14ac:dyDescent="0.25">
      <c r="A69" s="462">
        <v>5</v>
      </c>
      <c r="B69" s="463" t="s">
        <v>559</v>
      </c>
      <c r="C69" s="464" t="s">
        <v>580</v>
      </c>
      <c r="D69" s="426">
        <v>1</v>
      </c>
      <c r="E69" s="427"/>
      <c r="F69" s="428">
        <f t="shared" si="7"/>
        <v>0</v>
      </c>
    </row>
    <row r="70" spans="1:6" ht="15.75" thickBot="1" x14ac:dyDescent="0.3">
      <c r="A70" s="229"/>
      <c r="B70" s="399"/>
      <c r="C70" s="229"/>
      <c r="D70" s="229"/>
      <c r="E70" s="129"/>
      <c r="F70" s="282"/>
    </row>
    <row r="71" spans="1:6" ht="15.75" thickBot="1" x14ac:dyDescent="0.3">
      <c r="A71" s="465" t="s">
        <v>560</v>
      </c>
      <c r="B71" s="466"/>
      <c r="C71" s="466"/>
      <c r="D71" s="466"/>
      <c r="E71" s="467"/>
      <c r="F71" s="398">
        <f>SUM(F65:F70)</f>
        <v>0</v>
      </c>
    </row>
    <row r="72" spans="1:6" ht="15" x14ac:dyDescent="0.25">
      <c r="A72" s="229"/>
      <c r="B72" s="399"/>
      <c r="C72" s="229"/>
      <c r="D72" s="229"/>
      <c r="E72" s="129"/>
      <c r="F72" s="229"/>
    </row>
    <row r="73" spans="1:6" ht="16.5" thickBot="1" x14ac:dyDescent="0.3">
      <c r="A73" s="468"/>
      <c r="B73" s="469"/>
      <c r="C73" s="468"/>
      <c r="D73" s="468"/>
      <c r="E73" s="468"/>
      <c r="F73" s="470"/>
    </row>
    <row r="74" spans="1:6" ht="21.75" thickBot="1" x14ac:dyDescent="0.25">
      <c r="A74" s="471" t="s">
        <v>561</v>
      </c>
      <c r="B74" s="472"/>
      <c r="C74" s="472"/>
      <c r="D74" s="472"/>
      <c r="E74" s="472"/>
      <c r="F74" s="473"/>
    </row>
    <row r="75" spans="1:6" ht="18" thickBot="1" x14ac:dyDescent="0.35">
      <c r="A75" s="474"/>
      <c r="B75" s="475"/>
      <c r="C75" s="476"/>
      <c r="D75" s="477"/>
      <c r="E75" s="478"/>
      <c r="F75" s="479"/>
    </row>
    <row r="76" spans="1:6" ht="18" thickBot="1" x14ac:dyDescent="0.35">
      <c r="A76" s="480"/>
      <c r="B76" s="481" t="s">
        <v>522</v>
      </c>
      <c r="C76" s="482"/>
      <c r="D76" s="483"/>
      <c r="E76" s="484"/>
      <c r="F76" s="485"/>
    </row>
    <row r="77" spans="1:6" ht="17.25" x14ac:dyDescent="0.3">
      <c r="A77" s="486"/>
      <c r="B77" s="487"/>
      <c r="C77" s="488"/>
      <c r="D77" s="489"/>
      <c r="E77" s="490"/>
      <c r="F77" s="491"/>
    </row>
    <row r="78" spans="1:6" ht="17.25" x14ac:dyDescent="0.3">
      <c r="A78" s="492" t="s">
        <v>562</v>
      </c>
      <c r="B78" s="493" t="s">
        <v>523</v>
      </c>
      <c r="C78" s="494"/>
      <c r="D78" s="495"/>
      <c r="E78" s="478"/>
      <c r="F78" s="496">
        <f>F31</f>
        <v>0</v>
      </c>
    </row>
    <row r="79" spans="1:6" ht="17.25" x14ac:dyDescent="0.3">
      <c r="A79" s="492" t="s">
        <v>563</v>
      </c>
      <c r="B79" s="493" t="s">
        <v>564</v>
      </c>
      <c r="C79" s="494"/>
      <c r="D79" s="495"/>
      <c r="E79" s="478"/>
      <c r="F79" s="496">
        <f>F44</f>
        <v>0</v>
      </c>
    </row>
    <row r="80" spans="1:6" ht="18" thickBot="1" x14ac:dyDescent="0.35">
      <c r="A80" s="497" t="s">
        <v>565</v>
      </c>
      <c r="B80" s="498"/>
      <c r="C80" s="498"/>
      <c r="D80" s="498"/>
      <c r="E80" s="499"/>
      <c r="F80" s="500">
        <f>SUM(F78:F79)</f>
        <v>0</v>
      </c>
    </row>
    <row r="81" spans="1:6" ht="18" thickBot="1" x14ac:dyDescent="0.35">
      <c r="A81" s="474"/>
      <c r="B81" s="475"/>
      <c r="C81" s="476"/>
      <c r="D81" s="477"/>
      <c r="E81" s="478"/>
      <c r="F81" s="479"/>
    </row>
    <row r="82" spans="1:6" ht="18" thickBot="1" x14ac:dyDescent="0.25">
      <c r="A82" s="480"/>
      <c r="B82" s="501" t="s">
        <v>545</v>
      </c>
      <c r="C82" s="501"/>
      <c r="D82" s="501"/>
      <c r="E82" s="501"/>
      <c r="F82" s="502"/>
    </row>
    <row r="83" spans="1:6" ht="17.25" x14ac:dyDescent="0.3">
      <c r="A83" s="503"/>
      <c r="B83" s="504"/>
      <c r="C83" s="505"/>
      <c r="D83" s="506"/>
      <c r="E83" s="490"/>
      <c r="F83" s="491"/>
    </row>
    <row r="84" spans="1:6" ht="17.25" x14ac:dyDescent="0.3">
      <c r="A84" s="492" t="s">
        <v>562</v>
      </c>
      <c r="B84" s="493" t="s">
        <v>523</v>
      </c>
      <c r="C84" s="476"/>
      <c r="D84" s="477"/>
      <c r="E84" s="478"/>
      <c r="F84" s="496">
        <f>F61</f>
        <v>0</v>
      </c>
    </row>
    <row r="85" spans="1:6" ht="17.25" x14ac:dyDescent="0.3">
      <c r="A85" s="492" t="s">
        <v>563</v>
      </c>
      <c r="B85" s="493" t="s">
        <v>564</v>
      </c>
      <c r="C85" s="476"/>
      <c r="D85" s="477"/>
      <c r="E85" s="478"/>
      <c r="F85" s="496">
        <f>F71</f>
        <v>0</v>
      </c>
    </row>
    <row r="86" spans="1:6" ht="18" thickBot="1" x14ac:dyDescent="0.35">
      <c r="A86" s="497" t="s">
        <v>566</v>
      </c>
      <c r="B86" s="498"/>
      <c r="C86" s="498"/>
      <c r="D86" s="498"/>
      <c r="E86" s="499"/>
      <c r="F86" s="500">
        <f>SUM(F84:F85)</f>
        <v>0</v>
      </c>
    </row>
    <row r="87" spans="1:6" ht="17.25" x14ac:dyDescent="0.3">
      <c r="A87" s="507"/>
      <c r="B87" s="475"/>
      <c r="C87" s="508"/>
      <c r="D87" s="508"/>
      <c r="E87" s="508"/>
      <c r="F87" s="496"/>
    </row>
    <row r="88" spans="1:6" ht="18" thickBot="1" x14ac:dyDescent="0.35">
      <c r="A88" s="474"/>
      <c r="B88" s="475"/>
      <c r="C88" s="476"/>
      <c r="D88" s="477"/>
      <c r="E88" s="478"/>
      <c r="F88" s="496"/>
    </row>
    <row r="89" spans="1:6" ht="16.5" thickBot="1" x14ac:dyDescent="0.25">
      <c r="A89" s="509" t="s">
        <v>567</v>
      </c>
      <c r="B89" s="510"/>
      <c r="C89" s="510"/>
      <c r="D89" s="510"/>
      <c r="E89" s="510"/>
      <c r="F89" s="511">
        <f>F80+F86</f>
        <v>0</v>
      </c>
    </row>
    <row r="90" spans="1:6" ht="15.75" thickBot="1" x14ac:dyDescent="0.3">
      <c r="A90" s="512"/>
      <c r="B90" s="513"/>
      <c r="C90" s="272"/>
      <c r="D90" s="272"/>
      <c r="E90" s="514"/>
      <c r="F90" s="515"/>
    </row>
    <row r="91" spans="1:6" ht="16.5" thickBot="1" x14ac:dyDescent="0.25">
      <c r="A91" s="509" t="s">
        <v>568</v>
      </c>
      <c r="B91" s="510"/>
      <c r="C91" s="510"/>
      <c r="D91" s="510"/>
      <c r="E91" s="510"/>
      <c r="F91" s="511">
        <f>F89*0.25</f>
        <v>0</v>
      </c>
    </row>
    <row r="92" spans="1:6" ht="15.75" thickBot="1" x14ac:dyDescent="0.3">
      <c r="A92" s="512"/>
      <c r="B92" s="513"/>
      <c r="C92" s="272"/>
      <c r="D92" s="272"/>
      <c r="E92" s="514"/>
      <c r="F92" s="515"/>
    </row>
    <row r="93" spans="1:6" ht="16.5" thickBot="1" x14ac:dyDescent="0.25">
      <c r="A93" s="516" t="s">
        <v>569</v>
      </c>
      <c r="B93" s="517"/>
      <c r="C93" s="517"/>
      <c r="D93" s="517"/>
      <c r="E93" s="517"/>
      <c r="F93" s="518">
        <f>F89+F91</f>
        <v>0</v>
      </c>
    </row>
    <row r="94" spans="1:6" ht="15" x14ac:dyDescent="0.25">
      <c r="E94" s="241"/>
    </row>
    <row r="95" spans="1:6" ht="15" x14ac:dyDescent="0.25">
      <c r="C95" s="258" t="s">
        <v>570</v>
      </c>
      <c r="E95" s="241"/>
    </row>
    <row r="96" spans="1:6" ht="15" x14ac:dyDescent="0.25">
      <c r="D96" s="259" t="s">
        <v>571</v>
      </c>
      <c r="E96" s="241"/>
    </row>
  </sheetData>
  <mergeCells count="22">
    <mergeCell ref="A86:E86"/>
    <mergeCell ref="A89:E89"/>
    <mergeCell ref="A91:E91"/>
    <mergeCell ref="A93:E93"/>
    <mergeCell ref="A46:F46"/>
    <mergeCell ref="A61:E61"/>
    <mergeCell ref="A71:E71"/>
    <mergeCell ref="A74:F74"/>
    <mergeCell ref="A80:E80"/>
    <mergeCell ref="B82:F82"/>
    <mergeCell ref="A44:E44"/>
    <mergeCell ref="A2:F2"/>
    <mergeCell ref="A5:F5"/>
    <mergeCell ref="A7:F7"/>
    <mergeCell ref="A9:F9"/>
    <mergeCell ref="A11:F11"/>
    <mergeCell ref="A12:F12"/>
    <mergeCell ref="A14:F14"/>
    <mergeCell ref="A15:F15"/>
    <mergeCell ref="A17:F17"/>
    <mergeCell ref="A31:E31"/>
    <mergeCell ref="A38:A3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6"/>
  <sheetViews>
    <sheetView topLeftCell="A7" workbookViewId="0">
      <selection activeCell="F344" sqref="F344"/>
    </sheetView>
  </sheetViews>
  <sheetFormatPr defaultRowHeight="12.75" x14ac:dyDescent="0.2"/>
  <cols>
    <col min="1" max="1" width="7" customWidth="1"/>
    <col min="2" max="2" width="41.42578125" customWidth="1"/>
    <col min="3" max="3" width="6.7109375" customWidth="1"/>
    <col min="4" max="4" width="6.85546875" customWidth="1"/>
    <col min="5" max="5" width="10.7109375" customWidth="1"/>
    <col min="6" max="6" width="12.28515625" style="257" customWidth="1"/>
  </cols>
  <sheetData>
    <row r="1" spans="1:6" x14ac:dyDescent="0.2">
      <c r="A1" s="130"/>
      <c r="B1" s="130"/>
      <c r="C1" s="131"/>
      <c r="D1" s="131"/>
      <c r="E1" s="132"/>
      <c r="F1" s="287"/>
    </row>
    <row r="2" spans="1:6" ht="22.5" x14ac:dyDescent="0.2">
      <c r="A2" s="131" t="s">
        <v>172</v>
      </c>
      <c r="B2" s="131" t="s">
        <v>173</v>
      </c>
      <c r="C2" s="131" t="s">
        <v>174</v>
      </c>
      <c r="D2" s="131" t="s">
        <v>175</v>
      </c>
      <c r="E2" s="133" t="s">
        <v>176</v>
      </c>
      <c r="F2" s="288" t="s">
        <v>177</v>
      </c>
    </row>
    <row r="3" spans="1:6" x14ac:dyDescent="0.2">
      <c r="A3" s="134"/>
      <c r="B3" s="134"/>
      <c r="C3" s="134"/>
      <c r="D3" s="134"/>
      <c r="E3" s="134"/>
      <c r="F3" s="289"/>
    </row>
    <row r="4" spans="1:6" x14ac:dyDescent="0.2">
      <c r="A4" s="134"/>
      <c r="B4" s="134" t="s">
        <v>178</v>
      </c>
      <c r="C4" s="134"/>
      <c r="D4" s="134"/>
      <c r="E4" s="134"/>
      <c r="F4" s="289"/>
    </row>
    <row r="5" spans="1:6" ht="36.75" customHeight="1" x14ac:dyDescent="0.2">
      <c r="A5" s="135"/>
      <c r="B5" s="136" t="s">
        <v>179</v>
      </c>
      <c r="C5" s="137"/>
      <c r="D5" s="138"/>
      <c r="E5" s="135"/>
      <c r="F5" s="290"/>
    </row>
    <row r="6" spans="1:6" ht="45" x14ac:dyDescent="0.2">
      <c r="A6" s="134"/>
      <c r="B6" s="139" t="s">
        <v>180</v>
      </c>
      <c r="C6" s="134"/>
      <c r="D6" s="134"/>
      <c r="E6" s="134"/>
      <c r="F6" s="289"/>
    </row>
    <row r="7" spans="1:6" x14ac:dyDescent="0.2">
      <c r="A7" s="134"/>
      <c r="B7" s="134"/>
      <c r="C7" s="134"/>
      <c r="D7" s="134"/>
      <c r="E7" s="134"/>
      <c r="F7" s="289"/>
    </row>
    <row r="8" spans="1:6" ht="22.5" x14ac:dyDescent="0.2">
      <c r="A8" s="140" t="s">
        <v>181</v>
      </c>
      <c r="B8" s="141" t="s">
        <v>182</v>
      </c>
      <c r="C8" s="142"/>
      <c r="D8" s="142"/>
      <c r="E8" s="143"/>
      <c r="F8" s="291"/>
    </row>
    <row r="9" spans="1:6" x14ac:dyDescent="0.2">
      <c r="A9" s="144"/>
      <c r="B9" s="144"/>
      <c r="C9" s="144"/>
      <c r="D9" s="144"/>
      <c r="E9" s="144"/>
      <c r="F9" s="292"/>
    </row>
    <row r="10" spans="1:6" ht="13.5" thickBot="1" x14ac:dyDescent="0.25">
      <c r="A10" s="144"/>
      <c r="B10" s="144"/>
      <c r="C10" s="144"/>
      <c r="D10" s="144"/>
      <c r="E10" s="144"/>
      <c r="F10" s="292"/>
    </row>
    <row r="11" spans="1:6" ht="13.5" thickBot="1" x14ac:dyDescent="0.25">
      <c r="A11" s="145" t="s">
        <v>183</v>
      </c>
      <c r="B11" s="146" t="s">
        <v>184</v>
      </c>
      <c r="C11" s="146"/>
      <c r="D11" s="146"/>
      <c r="E11" s="146"/>
      <c r="F11" s="293"/>
    </row>
    <row r="12" spans="1:6" x14ac:dyDescent="0.2">
      <c r="A12" s="144"/>
      <c r="B12" s="144"/>
      <c r="C12" s="144"/>
      <c r="D12" s="144"/>
      <c r="E12" s="144"/>
      <c r="F12" s="292"/>
    </row>
    <row r="13" spans="1:6" x14ac:dyDescent="0.2">
      <c r="A13" s="144"/>
      <c r="B13" s="144"/>
      <c r="C13" s="144"/>
      <c r="D13" s="144"/>
      <c r="E13" s="144"/>
      <c r="F13" s="292"/>
    </row>
    <row r="14" spans="1:6" x14ac:dyDescent="0.2">
      <c r="A14" s="147" t="s">
        <v>185</v>
      </c>
      <c r="B14" s="141" t="s">
        <v>186</v>
      </c>
      <c r="C14" s="142"/>
      <c r="D14" s="142"/>
      <c r="E14" s="143"/>
      <c r="F14" s="291"/>
    </row>
    <row r="15" spans="1:6" x14ac:dyDescent="0.2">
      <c r="A15" s="134"/>
      <c r="B15" s="134"/>
      <c r="C15" s="134"/>
      <c r="D15" s="134"/>
      <c r="E15" s="134"/>
      <c r="F15" s="289"/>
    </row>
    <row r="16" spans="1:6" ht="112.5" x14ac:dyDescent="0.2">
      <c r="A16" s="134" t="s">
        <v>187</v>
      </c>
      <c r="B16" s="148" t="s">
        <v>188</v>
      </c>
      <c r="C16" s="149"/>
      <c r="D16" s="150"/>
      <c r="E16" s="149"/>
      <c r="F16" s="294"/>
    </row>
    <row r="17" spans="1:6" ht="56.25" x14ac:dyDescent="0.2">
      <c r="A17" s="134"/>
      <c r="B17" s="148" t="s">
        <v>189</v>
      </c>
      <c r="C17" s="149"/>
      <c r="D17" s="150"/>
      <c r="E17" s="149"/>
      <c r="F17" s="294"/>
    </row>
    <row r="18" spans="1:6" x14ac:dyDescent="0.2">
      <c r="A18" s="134"/>
      <c r="B18" s="148" t="s">
        <v>190</v>
      </c>
      <c r="C18" s="151"/>
      <c r="D18" s="150"/>
      <c r="E18" s="152"/>
      <c r="F18" s="295"/>
    </row>
    <row r="19" spans="1:6" ht="33.75" x14ac:dyDescent="0.2">
      <c r="A19" s="134"/>
      <c r="B19" s="148" t="s">
        <v>191</v>
      </c>
      <c r="C19" s="137" t="s">
        <v>19</v>
      </c>
      <c r="D19" s="150">
        <v>1</v>
      </c>
      <c r="E19" s="137"/>
      <c r="F19" s="283">
        <f>D19*E19</f>
        <v>0</v>
      </c>
    </row>
    <row r="20" spans="1:6" x14ac:dyDescent="0.2">
      <c r="A20" s="134"/>
      <c r="B20" s="148" t="s">
        <v>192</v>
      </c>
      <c r="C20" s="153"/>
      <c r="D20" s="150"/>
      <c r="E20" s="154"/>
      <c r="F20" s="290"/>
    </row>
    <row r="21" spans="1:6" x14ac:dyDescent="0.2">
      <c r="A21" s="134"/>
      <c r="B21" s="148" t="s">
        <v>193</v>
      </c>
      <c r="C21" s="153" t="s">
        <v>22</v>
      </c>
      <c r="D21" s="150">
        <v>300</v>
      </c>
      <c r="E21" s="137"/>
      <c r="F21" s="283">
        <f>D21*E21</f>
        <v>0</v>
      </c>
    </row>
    <row r="22" spans="1:6" x14ac:dyDescent="0.2">
      <c r="A22" s="134"/>
      <c r="B22" s="148"/>
      <c r="C22" s="137"/>
      <c r="D22" s="150"/>
      <c r="E22" s="137"/>
      <c r="F22" s="283"/>
    </row>
    <row r="23" spans="1:6" ht="56.25" x14ac:dyDescent="0.2">
      <c r="A23" s="134" t="s">
        <v>194</v>
      </c>
      <c r="B23" s="148" t="s">
        <v>195</v>
      </c>
      <c r="C23" s="134"/>
      <c r="D23" s="134"/>
      <c r="E23" s="134"/>
      <c r="F23" s="296"/>
    </row>
    <row r="24" spans="1:6" x14ac:dyDescent="0.2">
      <c r="A24" s="134"/>
      <c r="B24" s="148" t="s">
        <v>196</v>
      </c>
      <c r="C24" s="137" t="s">
        <v>19</v>
      </c>
      <c r="D24" s="150">
        <v>5</v>
      </c>
      <c r="E24" s="137"/>
      <c r="F24" s="283">
        <f>D24*E24</f>
        <v>0</v>
      </c>
    </row>
    <row r="25" spans="1:6" x14ac:dyDescent="0.2">
      <c r="A25" s="134"/>
      <c r="B25" s="148"/>
      <c r="C25" s="137"/>
      <c r="D25" s="150"/>
      <c r="E25" s="137"/>
      <c r="F25" s="283"/>
    </row>
    <row r="26" spans="1:6" ht="33.75" x14ac:dyDescent="0.2">
      <c r="A26" s="134" t="s">
        <v>197</v>
      </c>
      <c r="B26" s="148" t="s">
        <v>198</v>
      </c>
      <c r="C26" s="137" t="s">
        <v>19</v>
      </c>
      <c r="D26" s="150">
        <v>1</v>
      </c>
      <c r="E26" s="137"/>
      <c r="F26" s="283">
        <f>D26*E26</f>
        <v>0</v>
      </c>
    </row>
    <row r="27" spans="1:6" x14ac:dyDescent="0.2">
      <c r="A27" s="134"/>
      <c r="B27" s="148"/>
      <c r="C27" s="137"/>
      <c r="D27" s="150"/>
      <c r="E27" s="137"/>
      <c r="F27" s="283"/>
    </row>
    <row r="28" spans="1:6" ht="33.75" x14ac:dyDescent="0.2">
      <c r="A28" s="134" t="s">
        <v>199</v>
      </c>
      <c r="B28" s="148" t="s">
        <v>200</v>
      </c>
      <c r="C28" s="134"/>
      <c r="D28" s="134"/>
      <c r="E28" s="134"/>
      <c r="F28" s="296"/>
    </row>
    <row r="29" spans="1:6" x14ac:dyDescent="0.2">
      <c r="A29" s="134"/>
      <c r="B29" s="148" t="s">
        <v>201</v>
      </c>
      <c r="C29" s="137" t="s">
        <v>114</v>
      </c>
      <c r="D29" s="150">
        <v>1</v>
      </c>
      <c r="E29" s="137"/>
      <c r="F29" s="283">
        <f>D29*E29</f>
        <v>0</v>
      </c>
    </row>
    <row r="30" spans="1:6" x14ac:dyDescent="0.2">
      <c r="A30" s="134"/>
      <c r="B30" s="148"/>
      <c r="C30" s="137"/>
      <c r="D30" s="150"/>
      <c r="E30" s="137"/>
      <c r="F30" s="283"/>
    </row>
    <row r="31" spans="1:6" ht="22.5" x14ac:dyDescent="0.2">
      <c r="A31" s="134" t="s">
        <v>202</v>
      </c>
      <c r="B31" s="148" t="s">
        <v>203</v>
      </c>
      <c r="C31" s="137" t="s">
        <v>19</v>
      </c>
      <c r="D31" s="150">
        <v>1</v>
      </c>
      <c r="E31" s="137"/>
      <c r="F31" s="283">
        <f>D31*E31</f>
        <v>0</v>
      </c>
    </row>
    <row r="32" spans="1:6" x14ac:dyDescent="0.2">
      <c r="A32" s="134"/>
      <c r="B32" s="148"/>
      <c r="C32" s="137"/>
      <c r="D32" s="150"/>
      <c r="E32" s="137"/>
      <c r="F32" s="283"/>
    </row>
    <row r="33" spans="1:6" ht="22.5" x14ac:dyDescent="0.2">
      <c r="A33" s="134" t="s">
        <v>204</v>
      </c>
      <c r="B33" s="148" t="s">
        <v>205</v>
      </c>
      <c r="C33" s="134"/>
      <c r="D33" s="134"/>
      <c r="E33" s="134"/>
      <c r="F33" s="296"/>
    </row>
    <row r="34" spans="1:6" x14ac:dyDescent="0.2">
      <c r="A34" s="134"/>
      <c r="B34" s="148" t="s">
        <v>196</v>
      </c>
      <c r="C34" s="137" t="s">
        <v>19</v>
      </c>
      <c r="D34" s="150">
        <v>1</v>
      </c>
      <c r="E34" s="137"/>
      <c r="F34" s="283">
        <f>D34*E34</f>
        <v>0</v>
      </c>
    </row>
    <row r="35" spans="1:6" x14ac:dyDescent="0.2">
      <c r="A35" s="134"/>
      <c r="B35" s="148"/>
      <c r="C35" s="137"/>
      <c r="D35" s="150"/>
      <c r="E35" s="137"/>
      <c r="F35" s="283"/>
    </row>
    <row r="36" spans="1:6" ht="45" x14ac:dyDescent="0.2">
      <c r="A36" s="134" t="s">
        <v>206</v>
      </c>
      <c r="B36" s="148" t="s">
        <v>207</v>
      </c>
      <c r="C36" s="134"/>
      <c r="D36" s="134"/>
      <c r="E36" s="134"/>
      <c r="F36" s="296"/>
    </row>
    <row r="37" spans="1:6" x14ac:dyDescent="0.2">
      <c r="A37" s="134"/>
      <c r="B37" s="148" t="s">
        <v>196</v>
      </c>
      <c r="C37" s="137" t="s">
        <v>19</v>
      </c>
      <c r="D37" s="150">
        <v>1</v>
      </c>
      <c r="E37" s="137"/>
      <c r="F37" s="283">
        <f>D37*E37</f>
        <v>0</v>
      </c>
    </row>
    <row r="38" spans="1:6" x14ac:dyDescent="0.2">
      <c r="A38" s="134"/>
      <c r="B38" s="148"/>
      <c r="C38" s="137"/>
      <c r="D38" s="150"/>
      <c r="E38" s="137"/>
      <c r="F38" s="283"/>
    </row>
    <row r="39" spans="1:6" ht="33.75" x14ac:dyDescent="0.2">
      <c r="A39" s="134" t="s">
        <v>208</v>
      </c>
      <c r="B39" s="148" t="s">
        <v>209</v>
      </c>
      <c r="C39" s="137" t="s">
        <v>19</v>
      </c>
      <c r="D39" s="150">
        <v>2</v>
      </c>
      <c r="E39" s="137"/>
      <c r="F39" s="283">
        <f>D39*E39</f>
        <v>0</v>
      </c>
    </row>
    <row r="40" spans="1:6" x14ac:dyDescent="0.2">
      <c r="A40" s="134"/>
      <c r="B40" s="148"/>
      <c r="C40" s="137"/>
      <c r="D40" s="150"/>
      <c r="E40" s="137"/>
      <c r="F40" s="283"/>
    </row>
    <row r="41" spans="1:6" ht="56.25" x14ac:dyDescent="0.2">
      <c r="A41" s="134" t="s">
        <v>210</v>
      </c>
      <c r="B41" s="148" t="s">
        <v>211</v>
      </c>
      <c r="C41" s="137" t="s">
        <v>19</v>
      </c>
      <c r="D41" s="150">
        <v>1</v>
      </c>
      <c r="E41" s="137"/>
      <c r="F41" s="283">
        <f>D41*E41</f>
        <v>0</v>
      </c>
    </row>
    <row r="42" spans="1:6" x14ac:dyDescent="0.2">
      <c r="A42" s="134"/>
      <c r="B42" s="148"/>
      <c r="C42" s="137"/>
      <c r="D42" s="150"/>
      <c r="E42" s="137"/>
      <c r="F42" s="283"/>
    </row>
    <row r="43" spans="1:6" ht="45" x14ac:dyDescent="0.2">
      <c r="A43" s="134" t="s">
        <v>212</v>
      </c>
      <c r="B43" s="148" t="s">
        <v>207</v>
      </c>
      <c r="C43" s="137"/>
      <c r="D43" s="150"/>
      <c r="E43" s="137"/>
      <c r="F43" s="283"/>
    </row>
    <row r="44" spans="1:6" x14ac:dyDescent="0.2">
      <c r="A44" s="134"/>
      <c r="B44" s="148" t="s">
        <v>196</v>
      </c>
      <c r="C44" s="137" t="s">
        <v>19</v>
      </c>
      <c r="D44" s="150">
        <v>1</v>
      </c>
      <c r="E44" s="137"/>
      <c r="F44" s="283">
        <f>D44*E44</f>
        <v>0</v>
      </c>
    </row>
    <row r="45" spans="1:6" x14ac:dyDescent="0.2">
      <c r="A45" s="134"/>
      <c r="B45" s="148"/>
      <c r="C45" s="137"/>
      <c r="D45" s="150"/>
      <c r="E45" s="137"/>
      <c r="F45" s="283"/>
    </row>
    <row r="46" spans="1:6" ht="45" x14ac:dyDescent="0.2">
      <c r="A46" s="134" t="s">
        <v>213</v>
      </c>
      <c r="B46" s="148" t="s">
        <v>214</v>
      </c>
      <c r="C46" s="155"/>
      <c r="D46" s="150"/>
      <c r="E46" s="155"/>
      <c r="F46" s="283"/>
    </row>
    <row r="47" spans="1:6" x14ac:dyDescent="0.2">
      <c r="A47" s="156"/>
      <c r="B47" s="148" t="s">
        <v>215</v>
      </c>
      <c r="C47" s="137" t="s">
        <v>19</v>
      </c>
      <c r="D47" s="150">
        <v>1</v>
      </c>
      <c r="E47" s="137"/>
      <c r="F47" s="283">
        <f>D47*E47</f>
        <v>0</v>
      </c>
    </row>
    <row r="48" spans="1:6" x14ac:dyDescent="0.2">
      <c r="A48" s="156"/>
      <c r="B48" s="148" t="s">
        <v>196</v>
      </c>
      <c r="C48" s="137" t="s">
        <v>19</v>
      </c>
      <c r="D48" s="150">
        <v>1</v>
      </c>
      <c r="E48" s="137"/>
      <c r="F48" s="283">
        <f>D48*E48</f>
        <v>0</v>
      </c>
    </row>
    <row r="49" spans="1:6" x14ac:dyDescent="0.2">
      <c r="A49" s="156"/>
      <c r="B49" s="148"/>
      <c r="C49" s="137"/>
      <c r="D49" s="150"/>
      <c r="E49" s="137"/>
      <c r="F49" s="283"/>
    </row>
    <row r="50" spans="1:6" ht="22.5" x14ac:dyDescent="0.2">
      <c r="A50" s="134" t="s">
        <v>216</v>
      </c>
      <c r="B50" s="148" t="s">
        <v>217</v>
      </c>
      <c r="C50" s="137" t="s">
        <v>19</v>
      </c>
      <c r="D50" s="150">
        <v>1</v>
      </c>
      <c r="E50" s="137"/>
      <c r="F50" s="283">
        <f>D50*E50</f>
        <v>0</v>
      </c>
    </row>
    <row r="51" spans="1:6" x14ac:dyDescent="0.2">
      <c r="A51" s="134"/>
      <c r="B51" s="148"/>
      <c r="C51" s="137"/>
      <c r="D51" s="150"/>
      <c r="E51" s="137"/>
      <c r="F51" s="283"/>
    </row>
    <row r="52" spans="1:6" x14ac:dyDescent="0.2">
      <c r="A52" s="147" t="s">
        <v>185</v>
      </c>
      <c r="B52" s="141" t="s">
        <v>186</v>
      </c>
      <c r="C52" s="142"/>
      <c r="D52" s="142"/>
      <c r="E52" s="143"/>
      <c r="F52" s="291">
        <f>SUM(F19:F51)</f>
        <v>0</v>
      </c>
    </row>
    <row r="53" spans="1:6" x14ac:dyDescent="0.2">
      <c r="A53" s="144"/>
      <c r="B53" s="144"/>
      <c r="C53" s="144"/>
      <c r="D53" s="144"/>
      <c r="E53" s="144"/>
      <c r="F53" s="292"/>
    </row>
    <row r="54" spans="1:6" x14ac:dyDescent="0.2">
      <c r="A54" s="144"/>
      <c r="B54" s="144"/>
      <c r="C54" s="144"/>
      <c r="D54" s="144"/>
      <c r="E54" s="144"/>
      <c r="F54" s="292"/>
    </row>
    <row r="55" spans="1:6" x14ac:dyDescent="0.2">
      <c r="A55" s="147" t="s">
        <v>218</v>
      </c>
      <c r="B55" s="141" t="s">
        <v>219</v>
      </c>
      <c r="C55" s="142"/>
      <c r="D55" s="142"/>
      <c r="E55" s="143"/>
      <c r="F55" s="291"/>
    </row>
    <row r="56" spans="1:6" x14ac:dyDescent="0.2">
      <c r="A56" s="157"/>
      <c r="B56" s="158"/>
      <c r="C56" s="137"/>
      <c r="D56" s="150"/>
      <c r="E56" s="137"/>
      <c r="F56" s="283"/>
    </row>
    <row r="57" spans="1:6" ht="33.75" x14ac:dyDescent="0.2">
      <c r="A57" s="134" t="s">
        <v>220</v>
      </c>
      <c r="B57" s="148" t="s">
        <v>221</v>
      </c>
      <c r="C57" s="159"/>
      <c r="D57" s="150"/>
      <c r="E57" s="137"/>
      <c r="F57" s="283"/>
    </row>
    <row r="58" spans="1:6" x14ac:dyDescent="0.2">
      <c r="A58" s="134"/>
      <c r="B58" s="148" t="s">
        <v>222</v>
      </c>
      <c r="C58" s="159" t="s">
        <v>21</v>
      </c>
      <c r="D58" s="150">
        <v>6</v>
      </c>
      <c r="E58" s="137"/>
      <c r="F58" s="283">
        <f>D58*E58</f>
        <v>0</v>
      </c>
    </row>
    <row r="59" spans="1:6" x14ac:dyDescent="0.2">
      <c r="A59" s="134"/>
      <c r="B59" s="148" t="s">
        <v>201</v>
      </c>
      <c r="C59" s="159" t="s">
        <v>21</v>
      </c>
      <c r="D59" s="150">
        <v>9</v>
      </c>
      <c r="E59" s="137"/>
      <c r="F59" s="283">
        <f t="shared" ref="F59:F68" si="0">D59*E59</f>
        <v>0</v>
      </c>
    </row>
    <row r="60" spans="1:6" x14ac:dyDescent="0.2">
      <c r="A60" s="134"/>
      <c r="B60" s="148" t="s">
        <v>223</v>
      </c>
      <c r="C60" s="159" t="s">
        <v>21</v>
      </c>
      <c r="D60" s="150">
        <v>21</v>
      </c>
      <c r="E60" s="137"/>
      <c r="F60" s="283">
        <f t="shared" si="0"/>
        <v>0</v>
      </c>
    </row>
    <row r="61" spans="1:6" x14ac:dyDescent="0.2">
      <c r="A61" s="134"/>
      <c r="B61" s="148" t="s">
        <v>224</v>
      </c>
      <c r="C61" s="159" t="s">
        <v>21</v>
      </c>
      <c r="D61" s="150">
        <v>330</v>
      </c>
      <c r="E61" s="137"/>
      <c r="F61" s="283">
        <f t="shared" si="0"/>
        <v>0</v>
      </c>
    </row>
    <row r="62" spans="1:6" x14ac:dyDescent="0.2">
      <c r="A62" s="134"/>
      <c r="B62" s="148" t="s">
        <v>225</v>
      </c>
      <c r="C62" s="159" t="s">
        <v>21</v>
      </c>
      <c r="D62" s="150">
        <v>15</v>
      </c>
      <c r="E62" s="137"/>
      <c r="F62" s="283">
        <f>D62*E62</f>
        <v>0</v>
      </c>
    </row>
    <row r="63" spans="1:6" x14ac:dyDescent="0.2">
      <c r="A63" s="134"/>
      <c r="B63" s="148" t="s">
        <v>226</v>
      </c>
      <c r="C63" s="159" t="s">
        <v>21</v>
      </c>
      <c r="D63" s="150">
        <v>150</v>
      </c>
      <c r="E63" s="137"/>
      <c r="F63" s="283">
        <f>D63*E63</f>
        <v>0</v>
      </c>
    </row>
    <row r="64" spans="1:6" x14ac:dyDescent="0.2">
      <c r="A64" s="134"/>
      <c r="B64" s="148" t="s">
        <v>196</v>
      </c>
      <c r="C64" s="159" t="s">
        <v>21</v>
      </c>
      <c r="D64" s="150">
        <v>90</v>
      </c>
      <c r="E64" s="137"/>
      <c r="F64" s="283">
        <f>D64*E64</f>
        <v>0</v>
      </c>
    </row>
    <row r="65" spans="1:6" x14ac:dyDescent="0.2">
      <c r="A65" s="134"/>
      <c r="B65" s="148" t="s">
        <v>227</v>
      </c>
      <c r="C65" s="159" t="s">
        <v>21</v>
      </c>
      <c r="D65" s="150">
        <v>120</v>
      </c>
      <c r="E65" s="137"/>
      <c r="F65" s="283">
        <f t="shared" si="0"/>
        <v>0</v>
      </c>
    </row>
    <row r="66" spans="1:6" x14ac:dyDescent="0.2">
      <c r="A66" s="134"/>
      <c r="B66" s="148" t="s">
        <v>215</v>
      </c>
      <c r="C66" s="159" t="s">
        <v>21</v>
      </c>
      <c r="D66" s="150">
        <v>39</v>
      </c>
      <c r="E66" s="137"/>
      <c r="F66" s="283">
        <f>D66*E66</f>
        <v>0</v>
      </c>
    </row>
    <row r="67" spans="1:6" x14ac:dyDescent="0.2">
      <c r="A67" s="134"/>
      <c r="B67" s="148" t="s">
        <v>228</v>
      </c>
      <c r="C67" s="159" t="s">
        <v>21</v>
      </c>
      <c r="D67" s="150">
        <v>9</v>
      </c>
      <c r="E67" s="137"/>
      <c r="F67" s="283">
        <f>D67*E67</f>
        <v>0</v>
      </c>
    </row>
    <row r="68" spans="1:6" x14ac:dyDescent="0.2">
      <c r="A68" s="134"/>
      <c r="B68" s="148" t="s">
        <v>229</v>
      </c>
      <c r="C68" s="159" t="s">
        <v>21</v>
      </c>
      <c r="D68" s="150">
        <v>6</v>
      </c>
      <c r="E68" s="137"/>
      <c r="F68" s="283">
        <f t="shared" si="0"/>
        <v>0</v>
      </c>
    </row>
    <row r="69" spans="1:6" x14ac:dyDescent="0.2">
      <c r="A69" s="134"/>
      <c r="B69" s="148" t="s">
        <v>230</v>
      </c>
      <c r="C69" s="159" t="s">
        <v>21</v>
      </c>
      <c r="D69" s="150">
        <v>21</v>
      </c>
      <c r="E69" s="137"/>
      <c r="F69" s="283">
        <f>D69*E69</f>
        <v>0</v>
      </c>
    </row>
    <row r="70" spans="1:6" x14ac:dyDescent="0.2">
      <c r="A70" s="134"/>
      <c r="B70" s="148" t="s">
        <v>231</v>
      </c>
      <c r="C70" s="159" t="s">
        <v>21</v>
      </c>
      <c r="D70" s="150">
        <v>36</v>
      </c>
      <c r="E70" s="137"/>
      <c r="F70" s="283">
        <f>D70*E70</f>
        <v>0</v>
      </c>
    </row>
    <row r="71" spans="1:6" x14ac:dyDescent="0.2">
      <c r="A71" s="134"/>
      <c r="B71" s="148"/>
      <c r="C71" s="160"/>
      <c r="D71" s="150"/>
      <c r="E71" s="155"/>
      <c r="F71" s="283"/>
    </row>
    <row r="72" spans="1:6" ht="45" x14ac:dyDescent="0.2">
      <c r="A72" s="134" t="s">
        <v>232</v>
      </c>
      <c r="B72" s="148" t="s">
        <v>214</v>
      </c>
      <c r="C72" s="137"/>
      <c r="D72" s="150"/>
      <c r="E72" s="137"/>
      <c r="F72" s="283"/>
    </row>
    <row r="73" spans="1:6" x14ac:dyDescent="0.2">
      <c r="A73" s="134"/>
      <c r="B73" s="148" t="s">
        <v>196</v>
      </c>
      <c r="C73" s="153" t="s">
        <v>19</v>
      </c>
      <c r="D73" s="150">
        <v>1</v>
      </c>
      <c r="E73" s="137"/>
      <c r="F73" s="283">
        <f>D73*E73</f>
        <v>0</v>
      </c>
    </row>
    <row r="74" spans="1:6" x14ac:dyDescent="0.2">
      <c r="A74" s="134"/>
      <c r="B74" s="148"/>
      <c r="C74" s="137"/>
      <c r="D74" s="150"/>
      <c r="E74" s="137"/>
      <c r="F74" s="283"/>
    </row>
    <row r="75" spans="1:6" ht="33.75" x14ac:dyDescent="0.2">
      <c r="A75" s="134" t="s">
        <v>233</v>
      </c>
      <c r="B75" s="148" t="s">
        <v>200</v>
      </c>
      <c r="C75" s="153"/>
      <c r="D75" s="150"/>
      <c r="E75" s="154"/>
      <c r="F75" s="283"/>
    </row>
    <row r="76" spans="1:6" x14ac:dyDescent="0.2">
      <c r="A76" s="134"/>
      <c r="B76" s="148" t="s">
        <v>224</v>
      </c>
      <c r="C76" s="153" t="s">
        <v>114</v>
      </c>
      <c r="D76" s="150">
        <v>1</v>
      </c>
      <c r="E76" s="154"/>
      <c r="F76" s="283">
        <f>D76*E76</f>
        <v>0</v>
      </c>
    </row>
    <row r="77" spans="1:6" x14ac:dyDescent="0.2">
      <c r="A77" s="134"/>
      <c r="B77" s="148"/>
      <c r="C77" s="153"/>
      <c r="D77" s="150"/>
      <c r="E77" s="154"/>
      <c r="F77" s="283"/>
    </row>
    <row r="78" spans="1:6" ht="22.5" x14ac:dyDescent="0.2">
      <c r="A78" s="134" t="s">
        <v>234</v>
      </c>
      <c r="B78" s="148" t="s">
        <v>235</v>
      </c>
      <c r="C78" s="153" t="s">
        <v>19</v>
      </c>
      <c r="D78" s="150">
        <v>1</v>
      </c>
      <c r="E78" s="154"/>
      <c r="F78" s="283">
        <f>D78*E78</f>
        <v>0</v>
      </c>
    </row>
    <row r="79" spans="1:6" x14ac:dyDescent="0.2">
      <c r="A79" s="134"/>
      <c r="B79" s="148"/>
      <c r="C79" s="153"/>
      <c r="D79" s="150"/>
      <c r="E79" s="154"/>
      <c r="F79" s="283"/>
    </row>
    <row r="80" spans="1:6" ht="22.5" x14ac:dyDescent="0.2">
      <c r="A80" s="134" t="s">
        <v>236</v>
      </c>
      <c r="B80" s="148" t="s">
        <v>237</v>
      </c>
      <c r="C80" s="153" t="s">
        <v>19</v>
      </c>
      <c r="D80" s="150">
        <v>1</v>
      </c>
      <c r="E80" s="154"/>
      <c r="F80" s="283">
        <f>D80*E80</f>
        <v>0</v>
      </c>
    </row>
    <row r="81" spans="1:6" x14ac:dyDescent="0.2">
      <c r="A81" s="134"/>
      <c r="B81" s="158"/>
      <c r="C81" s="153"/>
      <c r="D81" s="150"/>
      <c r="E81" s="154"/>
      <c r="F81" s="283"/>
    </row>
    <row r="82" spans="1:6" x14ac:dyDescent="0.2">
      <c r="A82" s="147" t="s">
        <v>218</v>
      </c>
      <c r="B82" s="141" t="s">
        <v>219</v>
      </c>
      <c r="C82" s="142"/>
      <c r="D82" s="142"/>
      <c r="E82" s="143"/>
      <c r="F82" s="291">
        <f>SUM(F57:F81)</f>
        <v>0</v>
      </c>
    </row>
    <row r="83" spans="1:6" x14ac:dyDescent="0.2">
      <c r="A83" s="144"/>
      <c r="B83" s="144"/>
      <c r="C83" s="144"/>
      <c r="D83" s="144"/>
      <c r="E83" s="144"/>
      <c r="F83" s="292"/>
    </row>
    <row r="84" spans="1:6" x14ac:dyDescent="0.2">
      <c r="A84" s="144"/>
      <c r="B84" s="144"/>
      <c r="C84" s="144"/>
      <c r="D84" s="144"/>
      <c r="E84" s="144"/>
      <c r="F84" s="292"/>
    </row>
    <row r="85" spans="1:6" x14ac:dyDescent="0.2">
      <c r="A85" s="147" t="s">
        <v>238</v>
      </c>
      <c r="B85" s="141" t="s">
        <v>239</v>
      </c>
      <c r="C85" s="142"/>
      <c r="D85" s="142"/>
      <c r="E85" s="143"/>
      <c r="F85" s="291"/>
    </row>
    <row r="86" spans="1:6" x14ac:dyDescent="0.2">
      <c r="A86" s="161"/>
      <c r="B86" s="148"/>
      <c r="C86" s="161"/>
      <c r="D86" s="161"/>
      <c r="E86" s="161"/>
      <c r="F86" s="297"/>
    </row>
    <row r="87" spans="1:6" x14ac:dyDescent="0.2">
      <c r="A87" s="134" t="s">
        <v>240</v>
      </c>
      <c r="B87" s="148" t="s">
        <v>241</v>
      </c>
      <c r="C87" s="153"/>
      <c r="D87" s="150"/>
      <c r="E87" s="154"/>
      <c r="F87" s="283"/>
    </row>
    <row r="88" spans="1:6" x14ac:dyDescent="0.2">
      <c r="A88" s="134"/>
      <c r="B88" s="148" t="s">
        <v>242</v>
      </c>
      <c r="C88" s="153"/>
      <c r="D88" s="150"/>
      <c r="E88" s="154"/>
      <c r="F88" s="283"/>
    </row>
    <row r="89" spans="1:6" x14ac:dyDescent="0.2">
      <c r="A89" s="134"/>
      <c r="B89" s="148" t="s">
        <v>243</v>
      </c>
      <c r="C89" s="153" t="s">
        <v>21</v>
      </c>
      <c r="D89" s="150">
        <v>15</v>
      </c>
      <c r="E89" s="154"/>
      <c r="F89" s="283">
        <f t="shared" ref="F89:F94" si="1">D89*E89</f>
        <v>0</v>
      </c>
    </row>
    <row r="90" spans="1:6" x14ac:dyDescent="0.2">
      <c r="A90" s="134"/>
      <c r="B90" s="148" t="s">
        <v>244</v>
      </c>
      <c r="C90" s="153" t="s">
        <v>99</v>
      </c>
      <c r="D90" s="150">
        <v>1</v>
      </c>
      <c r="E90" s="154"/>
      <c r="F90" s="283">
        <f t="shared" si="1"/>
        <v>0</v>
      </c>
    </row>
    <row r="91" spans="1:6" x14ac:dyDescent="0.2">
      <c r="A91" s="134"/>
      <c r="B91" s="148" t="s">
        <v>245</v>
      </c>
      <c r="C91" s="153" t="s">
        <v>99</v>
      </c>
      <c r="D91" s="150">
        <v>7</v>
      </c>
      <c r="E91" s="154"/>
      <c r="F91" s="283">
        <f t="shared" si="1"/>
        <v>0</v>
      </c>
    </row>
    <row r="92" spans="1:6" x14ac:dyDescent="0.2">
      <c r="A92" s="134"/>
      <c r="B92" s="148" t="s">
        <v>246</v>
      </c>
      <c r="C92" s="153" t="s">
        <v>99</v>
      </c>
      <c r="D92" s="150">
        <v>1</v>
      </c>
      <c r="E92" s="154"/>
      <c r="F92" s="283">
        <f t="shared" si="1"/>
        <v>0</v>
      </c>
    </row>
    <row r="93" spans="1:6" x14ac:dyDescent="0.2">
      <c r="A93" s="134"/>
      <c r="B93" s="148" t="s">
        <v>247</v>
      </c>
      <c r="C93" s="153" t="s">
        <v>99</v>
      </c>
      <c r="D93" s="150">
        <v>1</v>
      </c>
      <c r="E93" s="154"/>
      <c r="F93" s="283">
        <f t="shared" si="1"/>
        <v>0</v>
      </c>
    </row>
    <row r="94" spans="1:6" x14ac:dyDescent="0.2">
      <c r="A94" s="134"/>
      <c r="B94" s="148" t="s">
        <v>248</v>
      </c>
      <c r="C94" s="153" t="s">
        <v>99</v>
      </c>
      <c r="D94" s="150">
        <v>1</v>
      </c>
      <c r="E94" s="154"/>
      <c r="F94" s="283">
        <f t="shared" si="1"/>
        <v>0</v>
      </c>
    </row>
    <row r="95" spans="1:6" x14ac:dyDescent="0.2">
      <c r="A95" s="134"/>
      <c r="B95" s="148"/>
      <c r="C95" s="153"/>
      <c r="D95" s="150"/>
      <c r="E95" s="154"/>
      <c r="F95" s="283"/>
    </row>
    <row r="96" spans="1:6" ht="33.75" x14ac:dyDescent="0.2">
      <c r="A96" s="134" t="s">
        <v>249</v>
      </c>
      <c r="B96" s="148" t="s">
        <v>250</v>
      </c>
      <c r="C96" s="153" t="s">
        <v>19</v>
      </c>
      <c r="D96" s="150">
        <v>1</v>
      </c>
      <c r="E96" s="154"/>
      <c r="F96" s="283">
        <f>D96*E96</f>
        <v>0</v>
      </c>
    </row>
    <row r="97" spans="1:6" x14ac:dyDescent="0.2">
      <c r="A97" s="134"/>
      <c r="B97" s="148"/>
      <c r="C97" s="153"/>
      <c r="D97" s="150"/>
      <c r="E97" s="154"/>
      <c r="F97" s="283"/>
    </row>
    <row r="98" spans="1:6" x14ac:dyDescent="0.2">
      <c r="A98" s="147" t="s">
        <v>238</v>
      </c>
      <c r="B98" s="141" t="s">
        <v>239</v>
      </c>
      <c r="C98" s="142"/>
      <c r="D98" s="142"/>
      <c r="E98" s="143"/>
      <c r="F98" s="291">
        <f>SUM(F89:F97)</f>
        <v>0</v>
      </c>
    </row>
    <row r="99" spans="1:6" x14ac:dyDescent="0.2">
      <c r="A99" s="144"/>
      <c r="B99" s="144"/>
      <c r="C99" s="144"/>
      <c r="D99" s="144"/>
      <c r="E99" s="144"/>
      <c r="F99" s="292"/>
    </row>
    <row r="100" spans="1:6" x14ac:dyDescent="0.2">
      <c r="A100" s="144"/>
      <c r="B100" s="144"/>
      <c r="C100" s="144"/>
      <c r="D100" s="144"/>
      <c r="E100" s="144"/>
      <c r="F100" s="292"/>
    </row>
    <row r="101" spans="1:6" x14ac:dyDescent="0.2">
      <c r="A101" s="147" t="s">
        <v>251</v>
      </c>
      <c r="B101" s="141" t="s">
        <v>252</v>
      </c>
      <c r="C101" s="142"/>
      <c r="D101" s="142"/>
      <c r="E101" s="143"/>
      <c r="F101" s="291"/>
    </row>
    <row r="102" spans="1:6" x14ac:dyDescent="0.2">
      <c r="A102" s="161"/>
      <c r="B102" s="158"/>
      <c r="C102" s="161"/>
      <c r="D102" s="161"/>
      <c r="E102" s="161"/>
      <c r="F102" s="297"/>
    </row>
    <row r="103" spans="1:6" ht="33.75" x14ac:dyDescent="0.2">
      <c r="A103" s="134" t="s">
        <v>253</v>
      </c>
      <c r="B103" s="148" t="s">
        <v>254</v>
      </c>
      <c r="C103" s="137" t="s">
        <v>19</v>
      </c>
      <c r="D103" s="150">
        <v>1</v>
      </c>
      <c r="E103" s="154"/>
      <c r="F103" s="283">
        <f>D103*E103</f>
        <v>0</v>
      </c>
    </row>
    <row r="104" spans="1:6" x14ac:dyDescent="0.2">
      <c r="A104" s="134"/>
      <c r="B104" s="148"/>
      <c r="C104" s="153"/>
      <c r="D104" s="150"/>
      <c r="E104" s="154"/>
      <c r="F104" s="283"/>
    </row>
    <row r="105" spans="1:6" ht="33.75" x14ac:dyDescent="0.2">
      <c r="A105" s="134" t="s">
        <v>255</v>
      </c>
      <c r="B105" s="148" t="s">
        <v>256</v>
      </c>
      <c r="C105" s="161"/>
      <c r="D105" s="161"/>
      <c r="E105" s="161"/>
      <c r="F105" s="297"/>
    </row>
    <row r="106" spans="1:6" x14ac:dyDescent="0.2">
      <c r="A106" s="156"/>
      <c r="B106" s="148" t="s">
        <v>224</v>
      </c>
      <c r="C106" s="153" t="s">
        <v>99</v>
      </c>
      <c r="D106" s="150">
        <v>2</v>
      </c>
      <c r="E106" s="154"/>
      <c r="F106" s="283">
        <f>D106*E106</f>
        <v>0</v>
      </c>
    </row>
    <row r="107" spans="1:6" x14ac:dyDescent="0.2">
      <c r="A107" s="156"/>
      <c r="B107" s="148"/>
      <c r="C107" s="153"/>
      <c r="D107" s="150"/>
      <c r="E107" s="154"/>
      <c r="F107" s="283"/>
    </row>
    <row r="108" spans="1:6" ht="45" x14ac:dyDescent="0.2">
      <c r="A108" s="134" t="s">
        <v>257</v>
      </c>
      <c r="B108" s="148" t="s">
        <v>214</v>
      </c>
      <c r="C108" s="137"/>
      <c r="D108" s="150"/>
      <c r="E108" s="137"/>
      <c r="F108" s="283"/>
    </row>
    <row r="109" spans="1:6" x14ac:dyDescent="0.2">
      <c r="A109" s="134"/>
      <c r="B109" s="148" t="s">
        <v>196</v>
      </c>
      <c r="C109" s="153" t="s">
        <v>19</v>
      </c>
      <c r="D109" s="150">
        <v>1</v>
      </c>
      <c r="E109" s="137"/>
      <c r="F109" s="283">
        <f>D109*E109</f>
        <v>0</v>
      </c>
    </row>
    <row r="110" spans="1:6" x14ac:dyDescent="0.2">
      <c r="A110" s="134"/>
      <c r="B110" s="148"/>
      <c r="C110" s="137"/>
      <c r="D110" s="150"/>
      <c r="E110" s="137"/>
      <c r="F110" s="283"/>
    </row>
    <row r="111" spans="1:6" x14ac:dyDescent="0.2">
      <c r="A111" s="147" t="s">
        <v>251</v>
      </c>
      <c r="B111" s="141" t="s">
        <v>252</v>
      </c>
      <c r="C111" s="142"/>
      <c r="D111" s="142"/>
      <c r="E111" s="143"/>
      <c r="F111" s="291">
        <f>SUM(F103:F110)</f>
        <v>0</v>
      </c>
    </row>
    <row r="112" spans="1:6" x14ac:dyDescent="0.2">
      <c r="A112" s="144"/>
      <c r="B112" s="144"/>
      <c r="C112" s="144"/>
      <c r="D112" s="144"/>
      <c r="E112" s="144"/>
      <c r="F112" s="292"/>
    </row>
    <row r="113" spans="1:6" x14ac:dyDescent="0.2">
      <c r="A113" s="144"/>
      <c r="B113" s="144"/>
      <c r="C113" s="144"/>
      <c r="D113" s="144"/>
      <c r="E113" s="144"/>
      <c r="F113" s="292"/>
    </row>
    <row r="114" spans="1:6" ht="22.5" x14ac:dyDescent="0.2">
      <c r="A114" s="147" t="s">
        <v>258</v>
      </c>
      <c r="B114" s="141" t="s">
        <v>259</v>
      </c>
      <c r="C114" s="142"/>
      <c r="D114" s="142"/>
      <c r="E114" s="143"/>
      <c r="F114" s="291"/>
    </row>
    <row r="115" spans="1:6" x14ac:dyDescent="0.2">
      <c r="A115" s="161"/>
      <c r="B115" s="148"/>
      <c r="C115" s="161"/>
      <c r="D115" s="161"/>
      <c r="E115" s="161"/>
      <c r="F115" s="297"/>
    </row>
    <row r="116" spans="1:6" ht="67.5" x14ac:dyDescent="0.2">
      <c r="A116" s="134" t="s">
        <v>260</v>
      </c>
      <c r="B116" s="148" t="s">
        <v>261</v>
      </c>
      <c r="C116" s="137"/>
      <c r="D116" s="150"/>
      <c r="E116" s="163"/>
      <c r="F116" s="283"/>
    </row>
    <row r="117" spans="1:6" x14ac:dyDescent="0.2">
      <c r="A117" s="134"/>
      <c r="B117" s="148" t="s">
        <v>262</v>
      </c>
      <c r="C117" s="137" t="s">
        <v>99</v>
      </c>
      <c r="D117" s="150">
        <v>1</v>
      </c>
      <c r="E117" s="134"/>
      <c r="F117" s="283">
        <f t="shared" ref="F117:F139" si="2">D117*E117</f>
        <v>0</v>
      </c>
    </row>
    <row r="118" spans="1:6" x14ac:dyDescent="0.2">
      <c r="A118" s="134"/>
      <c r="B118" s="148" t="s">
        <v>263</v>
      </c>
      <c r="C118" s="137" t="s">
        <v>99</v>
      </c>
      <c r="D118" s="150">
        <v>1</v>
      </c>
      <c r="E118" s="137"/>
      <c r="F118" s="283">
        <f t="shared" si="2"/>
        <v>0</v>
      </c>
    </row>
    <row r="119" spans="1:6" x14ac:dyDescent="0.2">
      <c r="A119" s="134"/>
      <c r="B119" s="148" t="s">
        <v>264</v>
      </c>
      <c r="C119" s="137" t="s">
        <v>99</v>
      </c>
      <c r="D119" s="150">
        <v>1</v>
      </c>
      <c r="E119" s="137"/>
      <c r="F119" s="283">
        <f t="shared" si="2"/>
        <v>0</v>
      </c>
    </row>
    <row r="120" spans="1:6" x14ac:dyDescent="0.2">
      <c r="A120" s="134"/>
      <c r="B120" s="148" t="s">
        <v>265</v>
      </c>
      <c r="C120" s="137" t="s">
        <v>99</v>
      </c>
      <c r="D120" s="150">
        <v>14</v>
      </c>
      <c r="E120" s="137"/>
      <c r="F120" s="283">
        <f>D120*E120</f>
        <v>0</v>
      </c>
    </row>
    <row r="121" spans="1:6" x14ac:dyDescent="0.2">
      <c r="A121" s="134"/>
      <c r="B121" s="148" t="s">
        <v>266</v>
      </c>
      <c r="C121" s="137" t="s">
        <v>99</v>
      </c>
      <c r="D121" s="150">
        <v>1</v>
      </c>
      <c r="E121" s="137"/>
      <c r="F121" s="283">
        <f t="shared" si="2"/>
        <v>0</v>
      </c>
    </row>
    <row r="122" spans="1:6" x14ac:dyDescent="0.2">
      <c r="A122" s="134"/>
      <c r="B122" s="148" t="s">
        <v>267</v>
      </c>
      <c r="C122" s="137" t="s">
        <v>99</v>
      </c>
      <c r="D122" s="150">
        <v>3</v>
      </c>
      <c r="E122" s="137"/>
      <c r="F122" s="283">
        <f>D122*E122</f>
        <v>0</v>
      </c>
    </row>
    <row r="123" spans="1:6" x14ac:dyDescent="0.2">
      <c r="A123" s="134"/>
      <c r="B123" s="148" t="s">
        <v>268</v>
      </c>
      <c r="C123" s="137" t="s">
        <v>99</v>
      </c>
      <c r="D123" s="150">
        <v>1</v>
      </c>
      <c r="E123" s="137"/>
      <c r="F123" s="283">
        <f t="shared" si="2"/>
        <v>0</v>
      </c>
    </row>
    <row r="124" spans="1:6" x14ac:dyDescent="0.2">
      <c r="A124" s="134"/>
      <c r="B124" s="148" t="s">
        <v>269</v>
      </c>
      <c r="C124" s="137" t="s">
        <v>99</v>
      </c>
      <c r="D124" s="150">
        <v>1</v>
      </c>
      <c r="E124" s="137"/>
      <c r="F124" s="283">
        <f t="shared" si="2"/>
        <v>0</v>
      </c>
    </row>
    <row r="125" spans="1:6" x14ac:dyDescent="0.2">
      <c r="A125" s="134"/>
      <c r="B125" s="148" t="s">
        <v>270</v>
      </c>
      <c r="C125" s="137" t="s">
        <v>99</v>
      </c>
      <c r="D125" s="150">
        <v>1</v>
      </c>
      <c r="E125" s="137"/>
      <c r="F125" s="283">
        <f>D125*E125</f>
        <v>0</v>
      </c>
    </row>
    <row r="126" spans="1:6" x14ac:dyDescent="0.2">
      <c r="A126" s="134"/>
      <c r="B126" s="148" t="s">
        <v>271</v>
      </c>
      <c r="C126" s="137" t="s">
        <v>99</v>
      </c>
      <c r="D126" s="150">
        <v>3</v>
      </c>
      <c r="E126" s="137"/>
      <c r="F126" s="283">
        <f t="shared" si="2"/>
        <v>0</v>
      </c>
    </row>
    <row r="127" spans="1:6" x14ac:dyDescent="0.2">
      <c r="A127" s="134"/>
      <c r="B127" s="148" t="s">
        <v>272</v>
      </c>
      <c r="C127" s="137" t="s">
        <v>99</v>
      </c>
      <c r="D127" s="150">
        <v>1</v>
      </c>
      <c r="E127" s="137"/>
      <c r="F127" s="283">
        <f t="shared" si="2"/>
        <v>0</v>
      </c>
    </row>
    <row r="128" spans="1:6" x14ac:dyDescent="0.2">
      <c r="A128" s="134"/>
      <c r="B128" s="148" t="s">
        <v>273</v>
      </c>
      <c r="C128" s="137" t="s">
        <v>99</v>
      </c>
      <c r="D128" s="150">
        <v>1</v>
      </c>
      <c r="E128" s="137"/>
      <c r="F128" s="283">
        <f t="shared" si="2"/>
        <v>0</v>
      </c>
    </row>
    <row r="129" spans="1:6" x14ac:dyDescent="0.2">
      <c r="A129" s="134"/>
      <c r="B129" s="148" t="s">
        <v>274</v>
      </c>
      <c r="C129" s="137" t="s">
        <v>99</v>
      </c>
      <c r="D129" s="150">
        <v>1</v>
      </c>
      <c r="E129" s="137"/>
      <c r="F129" s="283">
        <f t="shared" si="2"/>
        <v>0</v>
      </c>
    </row>
    <row r="130" spans="1:6" x14ac:dyDescent="0.2">
      <c r="A130" s="134"/>
      <c r="B130" s="148" t="s">
        <v>275</v>
      </c>
      <c r="C130" s="137" t="s">
        <v>99</v>
      </c>
      <c r="D130" s="150">
        <v>3</v>
      </c>
      <c r="E130" s="137"/>
      <c r="F130" s="283">
        <f t="shared" si="2"/>
        <v>0</v>
      </c>
    </row>
    <row r="131" spans="1:6" x14ac:dyDescent="0.2">
      <c r="A131" s="134"/>
      <c r="B131" s="148" t="s">
        <v>276</v>
      </c>
      <c r="C131" s="137" t="s">
        <v>99</v>
      </c>
      <c r="D131" s="150">
        <v>11</v>
      </c>
      <c r="E131" s="137"/>
      <c r="F131" s="283">
        <f t="shared" si="2"/>
        <v>0</v>
      </c>
    </row>
    <row r="132" spans="1:6" x14ac:dyDescent="0.2">
      <c r="A132" s="134"/>
      <c r="B132" s="148" t="s">
        <v>277</v>
      </c>
      <c r="C132" s="137" t="s">
        <v>99</v>
      </c>
      <c r="D132" s="150">
        <v>1</v>
      </c>
      <c r="E132" s="137"/>
      <c r="F132" s="283">
        <f>D132*E132</f>
        <v>0</v>
      </c>
    </row>
    <row r="133" spans="1:6" x14ac:dyDescent="0.2">
      <c r="A133" s="134"/>
      <c r="B133" s="148" t="s">
        <v>278</v>
      </c>
      <c r="C133" s="137" t="s">
        <v>99</v>
      </c>
      <c r="D133" s="150">
        <v>1</v>
      </c>
      <c r="E133" s="137"/>
      <c r="F133" s="283">
        <f t="shared" si="2"/>
        <v>0</v>
      </c>
    </row>
    <row r="134" spans="1:6" x14ac:dyDescent="0.2">
      <c r="A134" s="134"/>
      <c r="B134" s="148" t="s">
        <v>279</v>
      </c>
      <c r="C134" s="137" t="s">
        <v>99</v>
      </c>
      <c r="D134" s="150">
        <v>10</v>
      </c>
      <c r="E134" s="137"/>
      <c r="F134" s="283">
        <f t="shared" si="2"/>
        <v>0</v>
      </c>
    </row>
    <row r="135" spans="1:6" x14ac:dyDescent="0.2">
      <c r="A135" s="134"/>
      <c r="B135" s="148" t="s">
        <v>280</v>
      </c>
      <c r="C135" s="137" t="s">
        <v>99</v>
      </c>
      <c r="D135" s="150">
        <v>24</v>
      </c>
      <c r="E135" s="137"/>
      <c r="F135" s="283">
        <f t="shared" si="2"/>
        <v>0</v>
      </c>
    </row>
    <row r="136" spans="1:6" x14ac:dyDescent="0.2">
      <c r="A136" s="134"/>
      <c r="B136" s="148" t="s">
        <v>281</v>
      </c>
      <c r="C136" s="137" t="s">
        <v>99</v>
      </c>
      <c r="D136" s="150">
        <v>1</v>
      </c>
      <c r="E136" s="137"/>
      <c r="F136" s="283">
        <f t="shared" si="2"/>
        <v>0</v>
      </c>
    </row>
    <row r="137" spans="1:6" x14ac:dyDescent="0.2">
      <c r="A137" s="134"/>
      <c r="B137" s="148" t="s">
        <v>282</v>
      </c>
      <c r="C137" s="137" t="s">
        <v>99</v>
      </c>
      <c r="D137" s="150">
        <v>1</v>
      </c>
      <c r="E137" s="137"/>
      <c r="F137" s="283">
        <f t="shared" si="2"/>
        <v>0</v>
      </c>
    </row>
    <row r="138" spans="1:6" x14ac:dyDescent="0.2">
      <c r="A138" s="134"/>
      <c r="B138" s="148" t="s">
        <v>283</v>
      </c>
      <c r="C138" s="137" t="s">
        <v>99</v>
      </c>
      <c r="D138" s="150">
        <v>1</v>
      </c>
      <c r="E138" s="137"/>
      <c r="F138" s="283">
        <f t="shared" si="2"/>
        <v>0</v>
      </c>
    </row>
    <row r="139" spans="1:6" x14ac:dyDescent="0.2">
      <c r="A139" s="134"/>
      <c r="B139" s="148" t="s">
        <v>284</v>
      </c>
      <c r="C139" s="137" t="s">
        <v>99</v>
      </c>
      <c r="D139" s="150">
        <v>1</v>
      </c>
      <c r="E139" s="137"/>
      <c r="F139" s="283">
        <f t="shared" si="2"/>
        <v>0</v>
      </c>
    </row>
    <row r="140" spans="1:6" x14ac:dyDescent="0.2">
      <c r="A140" s="134"/>
      <c r="B140" s="148"/>
      <c r="C140" s="153"/>
      <c r="D140" s="150"/>
      <c r="E140" s="154"/>
      <c r="F140" s="283"/>
    </row>
    <row r="141" spans="1:6" ht="22.5" x14ac:dyDescent="0.2">
      <c r="A141" s="147" t="s">
        <v>258</v>
      </c>
      <c r="B141" s="141" t="s">
        <v>259</v>
      </c>
      <c r="C141" s="142"/>
      <c r="D141" s="142"/>
      <c r="E141" s="143"/>
      <c r="F141" s="291">
        <f>SUM(F117:F140)</f>
        <v>0</v>
      </c>
    </row>
    <row r="142" spans="1:6" x14ac:dyDescent="0.2">
      <c r="A142" s="144"/>
      <c r="B142" s="144"/>
      <c r="C142" s="144"/>
      <c r="D142" s="144"/>
      <c r="E142" s="144"/>
      <c r="F142" s="292"/>
    </row>
    <row r="143" spans="1:6" x14ac:dyDescent="0.2">
      <c r="A143" s="144"/>
      <c r="B143" s="144"/>
      <c r="C143" s="144"/>
      <c r="D143" s="144"/>
      <c r="E143" s="144"/>
      <c r="F143" s="292"/>
    </row>
    <row r="144" spans="1:6" x14ac:dyDescent="0.2">
      <c r="A144" s="147" t="s">
        <v>285</v>
      </c>
      <c r="B144" s="141" t="s">
        <v>286</v>
      </c>
      <c r="C144" s="142"/>
      <c r="D144" s="142"/>
      <c r="E144" s="143"/>
      <c r="F144" s="291"/>
    </row>
    <row r="145" spans="1:6" x14ac:dyDescent="0.2">
      <c r="A145" s="156"/>
      <c r="B145" s="148"/>
      <c r="C145" s="164"/>
      <c r="D145" s="150"/>
      <c r="E145" s="165"/>
      <c r="F145" s="283"/>
    </row>
    <row r="146" spans="1:6" ht="90" x14ac:dyDescent="0.2">
      <c r="A146" s="166" t="s">
        <v>287</v>
      </c>
      <c r="B146" s="148" t="s">
        <v>288</v>
      </c>
      <c r="C146" s="164"/>
      <c r="D146" s="150"/>
      <c r="E146" s="165"/>
      <c r="F146" s="283"/>
    </row>
    <row r="147" spans="1:6" ht="22.5" x14ac:dyDescent="0.2">
      <c r="A147" s="166"/>
      <c r="B147" s="148" t="s">
        <v>289</v>
      </c>
      <c r="C147" s="153"/>
      <c r="D147" s="150"/>
      <c r="E147" s="154"/>
      <c r="F147" s="283"/>
    </row>
    <row r="148" spans="1:6" x14ac:dyDescent="0.2">
      <c r="A148" s="166"/>
      <c r="B148" s="148" t="s">
        <v>290</v>
      </c>
      <c r="C148" s="164"/>
      <c r="D148" s="150"/>
      <c r="E148" s="165"/>
      <c r="F148" s="283"/>
    </row>
    <row r="149" spans="1:6" x14ac:dyDescent="0.2">
      <c r="A149" s="166"/>
      <c r="B149" s="148" t="s">
        <v>291</v>
      </c>
      <c r="C149" s="153"/>
      <c r="D149" s="150"/>
      <c r="E149" s="154"/>
      <c r="F149" s="283"/>
    </row>
    <row r="150" spans="1:6" x14ac:dyDescent="0.2">
      <c r="A150" s="166"/>
      <c r="B150" s="148" t="s">
        <v>292</v>
      </c>
      <c r="C150" s="164"/>
      <c r="D150" s="150"/>
      <c r="E150" s="165"/>
      <c r="F150" s="283"/>
    </row>
    <row r="151" spans="1:6" x14ac:dyDescent="0.2">
      <c r="A151" s="166"/>
      <c r="B151" s="148" t="s">
        <v>293</v>
      </c>
      <c r="C151" s="153"/>
      <c r="D151" s="150"/>
      <c r="E151" s="154"/>
      <c r="F151" s="283"/>
    </row>
    <row r="152" spans="1:6" x14ac:dyDescent="0.2">
      <c r="A152" s="166"/>
      <c r="B152" s="148" t="s">
        <v>294</v>
      </c>
      <c r="C152" s="164"/>
      <c r="D152" s="150"/>
      <c r="E152" s="165"/>
      <c r="F152" s="283"/>
    </row>
    <row r="153" spans="1:6" ht="22.5" x14ac:dyDescent="0.2">
      <c r="A153" s="166"/>
      <c r="B153" s="148" t="s">
        <v>295</v>
      </c>
      <c r="C153" s="153"/>
      <c r="D153" s="150"/>
      <c r="E153" s="154"/>
      <c r="F153" s="283"/>
    </row>
    <row r="154" spans="1:6" ht="33.75" x14ac:dyDescent="0.2">
      <c r="A154" s="166"/>
      <c r="B154" s="148" t="s">
        <v>296</v>
      </c>
      <c r="C154" s="164"/>
      <c r="D154" s="150"/>
      <c r="E154" s="165"/>
      <c r="F154" s="283"/>
    </row>
    <row r="155" spans="1:6" ht="33.75" x14ac:dyDescent="0.2">
      <c r="A155" s="166"/>
      <c r="B155" s="148" t="s">
        <v>297</v>
      </c>
      <c r="C155" s="153"/>
      <c r="D155" s="150"/>
      <c r="E155" s="154"/>
      <c r="F155" s="283"/>
    </row>
    <row r="156" spans="1:6" x14ac:dyDescent="0.2">
      <c r="A156" s="166"/>
      <c r="B156" s="148" t="s">
        <v>298</v>
      </c>
      <c r="C156" s="153" t="s">
        <v>19</v>
      </c>
      <c r="D156" s="150">
        <v>1</v>
      </c>
      <c r="E156" s="137"/>
      <c r="F156" s="283">
        <f>D156*E156</f>
        <v>0</v>
      </c>
    </row>
    <row r="157" spans="1:6" x14ac:dyDescent="0.2">
      <c r="A157" s="156"/>
      <c r="B157" s="148"/>
      <c r="C157" s="164"/>
      <c r="D157" s="150"/>
      <c r="E157" s="165"/>
      <c r="F157" s="283"/>
    </row>
    <row r="158" spans="1:6" ht="45" x14ac:dyDescent="0.2">
      <c r="A158" s="167" t="s">
        <v>299</v>
      </c>
      <c r="B158" s="148" t="s">
        <v>300</v>
      </c>
      <c r="C158" s="284" t="s">
        <v>19</v>
      </c>
      <c r="D158" s="285">
        <v>1</v>
      </c>
      <c r="E158" s="286"/>
      <c r="F158" s="298">
        <f>D158*E158</f>
        <v>0</v>
      </c>
    </row>
    <row r="159" spans="1:6" x14ac:dyDescent="0.2">
      <c r="A159" s="167"/>
      <c r="B159" s="148"/>
      <c r="C159" s="164"/>
      <c r="D159" s="150"/>
      <c r="E159" s="165"/>
      <c r="F159" s="283"/>
    </row>
    <row r="160" spans="1:6" ht="112.5" x14ac:dyDescent="0.2">
      <c r="A160" s="167" t="s">
        <v>301</v>
      </c>
      <c r="B160" s="148" t="s">
        <v>302</v>
      </c>
      <c r="C160" s="284" t="s">
        <v>19</v>
      </c>
      <c r="D160" s="285">
        <v>1</v>
      </c>
      <c r="E160" s="286"/>
      <c r="F160" s="298">
        <f>D160*E160</f>
        <v>0</v>
      </c>
    </row>
    <row r="161" spans="1:6" x14ac:dyDescent="0.2">
      <c r="A161" s="167"/>
      <c r="B161" s="148"/>
      <c r="C161" s="153"/>
      <c r="D161" s="150"/>
      <c r="E161" s="154"/>
      <c r="F161" s="283"/>
    </row>
    <row r="162" spans="1:6" ht="112.5" x14ac:dyDescent="0.2">
      <c r="A162" s="167" t="s">
        <v>303</v>
      </c>
      <c r="B162" s="148" t="s">
        <v>304</v>
      </c>
      <c r="C162" s="284" t="s">
        <v>19</v>
      </c>
      <c r="D162" s="285">
        <v>1</v>
      </c>
      <c r="E162" s="286"/>
      <c r="F162" s="298">
        <f>D162*E162</f>
        <v>0</v>
      </c>
    </row>
    <row r="163" spans="1:6" x14ac:dyDescent="0.2">
      <c r="A163" s="167"/>
      <c r="B163" s="148"/>
      <c r="C163" s="164"/>
      <c r="D163" s="150"/>
      <c r="E163" s="165"/>
      <c r="F163" s="283"/>
    </row>
    <row r="164" spans="1:6" ht="90" x14ac:dyDescent="0.2">
      <c r="A164" s="167" t="s">
        <v>305</v>
      </c>
      <c r="B164" s="148" t="s">
        <v>306</v>
      </c>
      <c r="C164" s="284" t="s">
        <v>19</v>
      </c>
      <c r="D164" s="285">
        <v>1</v>
      </c>
      <c r="E164" s="286"/>
      <c r="F164" s="298">
        <f>D164*E164</f>
        <v>0</v>
      </c>
    </row>
    <row r="165" spans="1:6" x14ac:dyDescent="0.2">
      <c r="A165" s="167"/>
      <c r="B165" s="148"/>
      <c r="C165" s="153"/>
      <c r="D165" s="150"/>
      <c r="E165" s="154"/>
      <c r="F165" s="283"/>
    </row>
    <row r="166" spans="1:6" ht="78.75" x14ac:dyDescent="0.2">
      <c r="A166" s="167" t="s">
        <v>307</v>
      </c>
      <c r="B166" s="148" t="s">
        <v>308</v>
      </c>
      <c r="C166" s="284" t="s">
        <v>19</v>
      </c>
      <c r="D166" s="285">
        <v>1</v>
      </c>
      <c r="E166" s="286"/>
      <c r="F166" s="298">
        <f>D166*E166</f>
        <v>0</v>
      </c>
    </row>
    <row r="167" spans="1:6" x14ac:dyDescent="0.2">
      <c r="A167" s="167"/>
      <c r="B167" s="148"/>
      <c r="C167" s="164"/>
      <c r="D167" s="150"/>
      <c r="E167" s="165"/>
      <c r="F167" s="283"/>
    </row>
    <row r="168" spans="1:6" ht="33.75" x14ac:dyDescent="0.2">
      <c r="A168" s="167" t="s">
        <v>309</v>
      </c>
      <c r="B168" s="148" t="s">
        <v>310</v>
      </c>
      <c r="C168" s="284" t="s">
        <v>19</v>
      </c>
      <c r="D168" s="285">
        <v>1</v>
      </c>
      <c r="E168" s="286"/>
      <c r="F168" s="298">
        <f>D168*E168</f>
        <v>0</v>
      </c>
    </row>
    <row r="169" spans="1:6" x14ac:dyDescent="0.2">
      <c r="A169" s="167"/>
      <c r="B169" s="148"/>
      <c r="C169" s="164"/>
      <c r="D169" s="150"/>
      <c r="E169" s="165"/>
      <c r="F169" s="283"/>
    </row>
    <row r="170" spans="1:6" ht="33.75" x14ac:dyDescent="0.2">
      <c r="A170" s="167" t="s">
        <v>311</v>
      </c>
      <c r="B170" s="148" t="s">
        <v>312</v>
      </c>
      <c r="C170" s="284" t="s">
        <v>19</v>
      </c>
      <c r="D170" s="285">
        <v>1</v>
      </c>
      <c r="E170" s="286"/>
      <c r="F170" s="298">
        <f>D170*E170</f>
        <v>0</v>
      </c>
    </row>
    <row r="171" spans="1:6" x14ac:dyDescent="0.2">
      <c r="A171" s="167"/>
      <c r="B171" s="148"/>
      <c r="C171" s="164"/>
      <c r="D171" s="150"/>
      <c r="E171" s="165"/>
      <c r="F171" s="283"/>
    </row>
    <row r="172" spans="1:6" ht="33.75" x14ac:dyDescent="0.2">
      <c r="A172" s="167" t="s">
        <v>313</v>
      </c>
      <c r="B172" s="148" t="s">
        <v>200</v>
      </c>
      <c r="C172" s="153"/>
      <c r="D172" s="150"/>
      <c r="E172" s="154"/>
      <c r="F172" s="283"/>
    </row>
    <row r="173" spans="1:6" x14ac:dyDescent="0.2">
      <c r="A173" s="167"/>
      <c r="B173" s="148" t="s">
        <v>201</v>
      </c>
      <c r="C173" s="153" t="s">
        <v>19</v>
      </c>
      <c r="D173" s="150">
        <v>2</v>
      </c>
      <c r="E173" s="137"/>
      <c r="F173" s="283">
        <f>D173*E173</f>
        <v>0</v>
      </c>
    </row>
    <row r="174" spans="1:6" x14ac:dyDescent="0.2">
      <c r="A174" s="167"/>
      <c r="B174" s="148"/>
      <c r="C174" s="153"/>
      <c r="D174" s="150"/>
      <c r="E174" s="154"/>
      <c r="F174" s="283"/>
    </row>
    <row r="175" spans="1:6" ht="45" x14ac:dyDescent="0.2">
      <c r="A175" s="167" t="s">
        <v>314</v>
      </c>
      <c r="B175" s="148" t="s">
        <v>315</v>
      </c>
      <c r="C175" s="284" t="s">
        <v>19</v>
      </c>
      <c r="D175" s="285">
        <v>1</v>
      </c>
      <c r="E175" s="286"/>
      <c r="F175" s="298">
        <f>D175*E175</f>
        <v>0</v>
      </c>
    </row>
    <row r="176" spans="1:6" x14ac:dyDescent="0.2">
      <c r="A176" s="167"/>
      <c r="B176" s="148" t="s">
        <v>316</v>
      </c>
      <c r="C176" s="153"/>
      <c r="D176" s="150"/>
      <c r="E176" s="154"/>
      <c r="F176" s="283"/>
    </row>
    <row r="177" spans="1:6" x14ac:dyDescent="0.2">
      <c r="A177" s="167"/>
      <c r="B177" s="148" t="s">
        <v>317</v>
      </c>
      <c r="C177" s="164"/>
      <c r="D177" s="150"/>
      <c r="E177" s="165"/>
      <c r="F177" s="283"/>
    </row>
    <row r="178" spans="1:6" x14ac:dyDescent="0.2">
      <c r="A178" s="167"/>
      <c r="B178" s="148" t="s">
        <v>318</v>
      </c>
      <c r="C178" s="153"/>
      <c r="D178" s="150"/>
      <c r="E178" s="154"/>
      <c r="F178" s="283"/>
    </row>
    <row r="179" spans="1:6" x14ac:dyDescent="0.2">
      <c r="A179" s="167"/>
      <c r="B179" s="148" t="s">
        <v>319</v>
      </c>
      <c r="C179" s="164"/>
      <c r="D179" s="150"/>
      <c r="E179" s="165"/>
      <c r="F179" s="283"/>
    </row>
    <row r="180" spans="1:6" x14ac:dyDescent="0.2">
      <c r="A180" s="168"/>
      <c r="B180" s="148"/>
      <c r="C180" s="153"/>
      <c r="D180" s="150"/>
      <c r="E180" s="154"/>
      <c r="F180" s="283"/>
    </row>
    <row r="181" spans="1:6" ht="33.75" x14ac:dyDescent="0.2">
      <c r="A181" s="166" t="s">
        <v>320</v>
      </c>
      <c r="B181" s="148" t="s">
        <v>321</v>
      </c>
      <c r="C181" s="153"/>
      <c r="D181" s="150"/>
      <c r="E181" s="154"/>
      <c r="F181" s="283"/>
    </row>
    <row r="182" spans="1:6" ht="22.5" x14ac:dyDescent="0.2">
      <c r="A182" s="166"/>
      <c r="B182" s="148" t="s">
        <v>322</v>
      </c>
      <c r="C182" s="153" t="s">
        <v>19</v>
      </c>
      <c r="D182" s="150">
        <v>2</v>
      </c>
      <c r="E182" s="137"/>
      <c r="F182" s="283">
        <f>D182*E182</f>
        <v>0</v>
      </c>
    </row>
    <row r="183" spans="1:6" x14ac:dyDescent="0.2">
      <c r="A183" s="168"/>
      <c r="B183" s="148"/>
      <c r="C183" s="153"/>
      <c r="D183" s="150"/>
      <c r="E183" s="154"/>
      <c r="F183" s="283"/>
    </row>
    <row r="184" spans="1:6" ht="33.75" x14ac:dyDescent="0.2">
      <c r="A184" s="166" t="s">
        <v>323</v>
      </c>
      <c r="B184" s="148" t="s">
        <v>321</v>
      </c>
      <c r="C184" s="153"/>
      <c r="D184" s="150"/>
      <c r="E184" s="154"/>
      <c r="F184" s="283"/>
    </row>
    <row r="185" spans="1:6" ht="22.5" x14ac:dyDescent="0.2">
      <c r="A185" s="166"/>
      <c r="B185" s="148" t="s">
        <v>324</v>
      </c>
      <c r="C185" s="153" t="s">
        <v>19</v>
      </c>
      <c r="D185" s="150">
        <v>1</v>
      </c>
      <c r="E185" s="137"/>
      <c r="F185" s="283">
        <f>D185*E185</f>
        <v>0</v>
      </c>
    </row>
    <row r="186" spans="1:6" x14ac:dyDescent="0.2">
      <c r="A186" s="168"/>
      <c r="B186" s="148"/>
      <c r="C186" s="153"/>
      <c r="D186" s="150"/>
      <c r="E186" s="154"/>
      <c r="F186" s="283"/>
    </row>
    <row r="187" spans="1:6" ht="33.75" x14ac:dyDescent="0.2">
      <c r="A187" s="166" t="s">
        <v>325</v>
      </c>
      <c r="B187" s="148" t="s">
        <v>326</v>
      </c>
      <c r="C187" s="284" t="s">
        <v>19</v>
      </c>
      <c r="D187" s="285">
        <v>1</v>
      </c>
      <c r="E187" s="286"/>
      <c r="F187" s="298">
        <f>D187*E187</f>
        <v>0</v>
      </c>
    </row>
    <row r="188" spans="1:6" x14ac:dyDescent="0.2">
      <c r="A188" s="168"/>
      <c r="B188" s="148"/>
      <c r="C188" s="153"/>
      <c r="D188" s="150"/>
      <c r="E188" s="154"/>
      <c r="F188" s="283"/>
    </row>
    <row r="189" spans="1:6" ht="22.5" x14ac:dyDescent="0.2">
      <c r="A189" s="166" t="s">
        <v>327</v>
      </c>
      <c r="B189" s="148" t="s">
        <v>328</v>
      </c>
      <c r="C189" s="153"/>
      <c r="D189" s="150"/>
      <c r="E189" s="154"/>
      <c r="F189" s="283"/>
    </row>
    <row r="190" spans="1:6" x14ac:dyDescent="0.2">
      <c r="A190" s="166"/>
      <c r="B190" s="148" t="s">
        <v>329</v>
      </c>
      <c r="C190" s="153" t="s">
        <v>22</v>
      </c>
      <c r="D190" s="150">
        <v>530</v>
      </c>
      <c r="E190" s="154"/>
      <c r="F190" s="283">
        <f>D190*E190</f>
        <v>0</v>
      </c>
    </row>
    <row r="191" spans="1:6" x14ac:dyDescent="0.2">
      <c r="A191" s="166"/>
      <c r="B191" s="148" t="s">
        <v>330</v>
      </c>
      <c r="C191" s="153" t="s">
        <v>22</v>
      </c>
      <c r="D191" s="150">
        <v>530</v>
      </c>
      <c r="E191" s="154"/>
      <c r="F191" s="283">
        <f>D191*E191</f>
        <v>0</v>
      </c>
    </row>
    <row r="192" spans="1:6" ht="22.5" x14ac:dyDescent="0.2">
      <c r="A192" s="166"/>
      <c r="B192" s="148" t="s">
        <v>331</v>
      </c>
      <c r="C192" s="284" t="s">
        <v>332</v>
      </c>
      <c r="D192" s="285">
        <v>108</v>
      </c>
      <c r="E192" s="302"/>
      <c r="F192" s="298">
        <f>D192*E192</f>
        <v>0</v>
      </c>
    </row>
    <row r="193" spans="1:6" x14ac:dyDescent="0.2">
      <c r="A193" s="168"/>
      <c r="B193" s="148"/>
      <c r="C193" s="153"/>
      <c r="D193" s="150"/>
      <c r="E193" s="154"/>
      <c r="F193" s="283"/>
    </row>
    <row r="194" spans="1:6" x14ac:dyDescent="0.2">
      <c r="A194" s="166" t="s">
        <v>333</v>
      </c>
      <c r="B194" s="148" t="s">
        <v>334</v>
      </c>
      <c r="C194" s="153" t="s">
        <v>19</v>
      </c>
      <c r="D194" s="150">
        <v>1</v>
      </c>
      <c r="E194" s="137"/>
      <c r="F194" s="283">
        <f>D194*E194</f>
        <v>0</v>
      </c>
    </row>
    <row r="195" spans="1:6" x14ac:dyDescent="0.2">
      <c r="A195" s="168"/>
      <c r="B195" s="148"/>
      <c r="C195" s="153"/>
      <c r="D195" s="150"/>
      <c r="E195" s="154"/>
      <c r="F195" s="283"/>
    </row>
    <row r="196" spans="1:6" x14ac:dyDescent="0.2">
      <c r="A196" s="147" t="s">
        <v>285</v>
      </c>
      <c r="B196" s="141" t="s">
        <v>335</v>
      </c>
      <c r="C196" s="142"/>
      <c r="D196" s="142"/>
      <c r="E196" s="143"/>
      <c r="F196" s="291">
        <f>SUM(F156:F195)</f>
        <v>0</v>
      </c>
    </row>
    <row r="197" spans="1:6" x14ac:dyDescent="0.2">
      <c r="A197" s="144"/>
      <c r="B197" s="144"/>
      <c r="C197" s="144"/>
      <c r="D197" s="144"/>
      <c r="E197" s="144"/>
      <c r="F197" s="292"/>
    </row>
    <row r="198" spans="1:6" x14ac:dyDescent="0.2">
      <c r="A198" s="144"/>
      <c r="B198" s="144"/>
      <c r="C198" s="144"/>
      <c r="D198" s="144"/>
      <c r="E198" s="144"/>
      <c r="F198" s="292"/>
    </row>
    <row r="199" spans="1:6" x14ac:dyDescent="0.2">
      <c r="A199" s="147" t="s">
        <v>336</v>
      </c>
      <c r="B199" s="141" t="s">
        <v>337</v>
      </c>
      <c r="C199" s="142"/>
      <c r="D199" s="142"/>
      <c r="E199" s="143"/>
      <c r="F199" s="291"/>
    </row>
    <row r="200" spans="1:6" x14ac:dyDescent="0.2">
      <c r="A200" s="169"/>
      <c r="B200" s="158"/>
      <c r="C200" s="153"/>
      <c r="D200" s="150"/>
      <c r="E200" s="154"/>
      <c r="F200" s="283"/>
    </row>
    <row r="201" spans="1:6" ht="45" x14ac:dyDescent="0.2">
      <c r="A201" s="134" t="s">
        <v>338</v>
      </c>
      <c r="B201" s="148" t="s">
        <v>339</v>
      </c>
      <c r="C201" s="284" t="s">
        <v>19</v>
      </c>
      <c r="D201" s="285">
        <v>24</v>
      </c>
      <c r="E201" s="302"/>
      <c r="F201" s="298">
        <f>D201*E201</f>
        <v>0</v>
      </c>
    </row>
    <row r="202" spans="1:6" x14ac:dyDescent="0.2">
      <c r="A202" s="134"/>
      <c r="B202" s="158"/>
      <c r="C202" s="153"/>
      <c r="D202" s="150"/>
      <c r="E202" s="154"/>
      <c r="F202" s="283"/>
    </row>
    <row r="203" spans="1:6" x14ac:dyDescent="0.2">
      <c r="A203" s="147" t="s">
        <v>336</v>
      </c>
      <c r="B203" s="141" t="s">
        <v>337</v>
      </c>
      <c r="C203" s="142"/>
      <c r="D203" s="142"/>
      <c r="E203" s="143"/>
      <c r="F203" s="291">
        <f>SUM(F201:F202)</f>
        <v>0</v>
      </c>
    </row>
    <row r="204" spans="1:6" x14ac:dyDescent="0.2">
      <c r="A204" s="144"/>
      <c r="B204" s="144"/>
      <c r="C204" s="144"/>
      <c r="D204" s="144"/>
      <c r="E204" s="144"/>
      <c r="F204" s="292"/>
    </row>
    <row r="205" spans="1:6" x14ac:dyDescent="0.2">
      <c r="A205" s="144"/>
      <c r="B205" s="144"/>
      <c r="C205" s="144"/>
      <c r="D205" s="144"/>
      <c r="E205" s="144"/>
      <c r="F205" s="292"/>
    </row>
    <row r="206" spans="1:6" x14ac:dyDescent="0.2">
      <c r="A206" s="147" t="s">
        <v>340</v>
      </c>
      <c r="B206" s="141" t="s">
        <v>341</v>
      </c>
      <c r="C206" s="142"/>
      <c r="D206" s="142"/>
      <c r="E206" s="143"/>
      <c r="F206" s="291"/>
    </row>
    <row r="207" spans="1:6" x14ac:dyDescent="0.2">
      <c r="A207" s="161"/>
      <c r="B207" s="158"/>
      <c r="C207" s="161"/>
      <c r="D207" s="161"/>
      <c r="E207" s="161"/>
      <c r="F207" s="297"/>
    </row>
    <row r="208" spans="1:6" ht="45" x14ac:dyDescent="0.2">
      <c r="A208" s="134" t="s">
        <v>342</v>
      </c>
      <c r="B208" s="148" t="s">
        <v>343</v>
      </c>
      <c r="C208" s="284" t="s">
        <v>99</v>
      </c>
      <c r="D208" s="285">
        <v>4</v>
      </c>
      <c r="E208" s="302"/>
      <c r="F208" s="298">
        <f>D208*E208</f>
        <v>0</v>
      </c>
    </row>
    <row r="209" spans="1:6" x14ac:dyDescent="0.2">
      <c r="A209" s="170"/>
      <c r="B209" s="148"/>
      <c r="C209" s="153"/>
      <c r="D209" s="150"/>
      <c r="E209" s="154"/>
      <c r="F209" s="283"/>
    </row>
    <row r="210" spans="1:6" ht="45" x14ac:dyDescent="0.2">
      <c r="A210" s="134" t="s">
        <v>344</v>
      </c>
      <c r="B210" s="148" t="s">
        <v>345</v>
      </c>
      <c r="C210" s="284" t="s">
        <v>99</v>
      </c>
      <c r="D210" s="285">
        <v>1</v>
      </c>
      <c r="E210" s="302"/>
      <c r="F210" s="298">
        <f>D210*E210</f>
        <v>0</v>
      </c>
    </row>
    <row r="211" spans="1:6" x14ac:dyDescent="0.2">
      <c r="A211" s="170"/>
      <c r="B211" s="148"/>
      <c r="C211" s="153"/>
      <c r="D211" s="150"/>
      <c r="E211" s="154"/>
      <c r="F211" s="283"/>
    </row>
    <row r="212" spans="1:6" x14ac:dyDescent="0.2">
      <c r="A212" s="147" t="s">
        <v>340</v>
      </c>
      <c r="B212" s="141" t="s">
        <v>341</v>
      </c>
      <c r="C212" s="142"/>
      <c r="D212" s="142"/>
      <c r="E212" s="143"/>
      <c r="F212" s="291">
        <f>SUM(F208:F211)</f>
        <v>0</v>
      </c>
    </row>
    <row r="213" spans="1:6" x14ac:dyDescent="0.2">
      <c r="A213" s="144"/>
      <c r="B213" s="144"/>
      <c r="C213" s="144"/>
      <c r="D213" s="144"/>
      <c r="E213" s="144"/>
      <c r="F213" s="292"/>
    </row>
    <row r="214" spans="1:6" x14ac:dyDescent="0.2">
      <c r="A214" s="144"/>
      <c r="B214" s="144"/>
      <c r="C214" s="144"/>
      <c r="D214" s="144"/>
      <c r="E214" s="144"/>
      <c r="F214" s="292"/>
    </row>
    <row r="215" spans="1:6" x14ac:dyDescent="0.2">
      <c r="A215" s="147" t="s">
        <v>346</v>
      </c>
      <c r="B215" s="141" t="s">
        <v>347</v>
      </c>
      <c r="C215" s="142"/>
      <c r="D215" s="142"/>
      <c r="E215" s="143"/>
      <c r="F215" s="291"/>
    </row>
    <row r="216" spans="1:6" x14ac:dyDescent="0.2">
      <c r="A216" s="169"/>
      <c r="B216" s="158"/>
      <c r="C216" s="153"/>
      <c r="D216" s="150"/>
      <c r="E216" s="154"/>
      <c r="F216" s="283"/>
    </row>
    <row r="217" spans="1:6" x14ac:dyDescent="0.2">
      <c r="A217" s="169"/>
      <c r="B217" s="171" t="s">
        <v>348</v>
      </c>
      <c r="C217" s="153"/>
      <c r="D217" s="150"/>
      <c r="E217" s="154"/>
      <c r="F217" s="283"/>
    </row>
    <row r="218" spans="1:6" ht="45" x14ac:dyDescent="0.2">
      <c r="A218" s="134" t="s">
        <v>349</v>
      </c>
      <c r="B218" s="148" t="s">
        <v>350</v>
      </c>
      <c r="C218" s="153" t="s">
        <v>19</v>
      </c>
      <c r="D218" s="150">
        <v>24</v>
      </c>
      <c r="E218" s="165"/>
      <c r="F218" s="283">
        <f>D218*E218</f>
        <v>0</v>
      </c>
    </row>
    <row r="219" spans="1:6" x14ac:dyDescent="0.2">
      <c r="A219" s="134"/>
      <c r="B219" s="148"/>
      <c r="C219" s="164"/>
      <c r="D219" s="150"/>
      <c r="E219" s="165"/>
      <c r="F219" s="283"/>
    </row>
    <row r="220" spans="1:6" ht="22.5" x14ac:dyDescent="0.2">
      <c r="A220" s="134" t="s">
        <v>351</v>
      </c>
      <c r="B220" s="148" t="s">
        <v>352</v>
      </c>
      <c r="C220" s="153" t="s">
        <v>99</v>
      </c>
      <c r="D220" s="150">
        <v>24</v>
      </c>
      <c r="E220" s="165"/>
      <c r="F220" s="283">
        <f>D220*E220</f>
        <v>0</v>
      </c>
    </row>
    <row r="221" spans="1:6" x14ac:dyDescent="0.2">
      <c r="A221" s="134"/>
      <c r="B221" s="148"/>
      <c r="C221" s="164"/>
      <c r="D221" s="150"/>
      <c r="E221" s="165"/>
      <c r="F221" s="283"/>
    </row>
    <row r="222" spans="1:6" ht="36.75" customHeight="1" x14ac:dyDescent="0.2">
      <c r="A222" s="134" t="s">
        <v>353</v>
      </c>
      <c r="B222" s="148" t="s">
        <v>354</v>
      </c>
      <c r="C222" s="153"/>
      <c r="D222" s="150"/>
      <c r="E222" s="165"/>
      <c r="F222" s="283"/>
    </row>
    <row r="223" spans="1:6" x14ac:dyDescent="0.2">
      <c r="A223" s="134"/>
      <c r="B223" s="148" t="s">
        <v>639</v>
      </c>
      <c r="C223" s="153" t="s">
        <v>99</v>
      </c>
      <c r="D223" s="150">
        <v>24</v>
      </c>
      <c r="E223" s="165"/>
      <c r="F223" s="283">
        <f>D223*E223</f>
        <v>0</v>
      </c>
    </row>
    <row r="224" spans="1:6" x14ac:dyDescent="0.2">
      <c r="A224" s="134"/>
      <c r="B224" s="148"/>
      <c r="C224" s="137"/>
      <c r="D224" s="150"/>
      <c r="E224" s="165"/>
      <c r="F224" s="283"/>
    </row>
    <row r="225" spans="1:6" x14ac:dyDescent="0.2">
      <c r="A225" s="134"/>
      <c r="B225" s="162" t="s">
        <v>355</v>
      </c>
      <c r="C225" s="137"/>
      <c r="D225" s="150"/>
      <c r="E225" s="165"/>
      <c r="F225" s="283"/>
    </row>
    <row r="226" spans="1:6" ht="45" x14ac:dyDescent="0.2">
      <c r="A226" s="134" t="s">
        <v>356</v>
      </c>
      <c r="B226" s="148" t="s">
        <v>357</v>
      </c>
      <c r="C226" s="153" t="s">
        <v>19</v>
      </c>
      <c r="D226" s="150">
        <v>8</v>
      </c>
      <c r="E226" s="165"/>
      <c r="F226" s="283">
        <f>D226*E226</f>
        <v>0</v>
      </c>
    </row>
    <row r="227" spans="1:6" x14ac:dyDescent="0.2">
      <c r="A227" s="134"/>
      <c r="B227" s="148"/>
      <c r="C227" s="164"/>
      <c r="D227" s="150"/>
      <c r="E227" s="165"/>
      <c r="F227" s="283"/>
    </row>
    <row r="228" spans="1:6" ht="33.75" x14ac:dyDescent="0.2">
      <c r="A228" s="134" t="s">
        <v>358</v>
      </c>
      <c r="B228" s="148" t="s">
        <v>359</v>
      </c>
      <c r="C228" s="153" t="s">
        <v>19</v>
      </c>
      <c r="D228" s="150">
        <v>8</v>
      </c>
      <c r="E228" s="165"/>
      <c r="F228" s="283">
        <f>D228*E228</f>
        <v>0</v>
      </c>
    </row>
    <row r="229" spans="1:6" x14ac:dyDescent="0.2">
      <c r="A229" s="134"/>
      <c r="B229" s="148"/>
      <c r="C229" s="164"/>
      <c r="D229" s="150"/>
      <c r="E229" s="165"/>
      <c r="F229" s="283"/>
    </row>
    <row r="230" spans="1:6" x14ac:dyDescent="0.2">
      <c r="A230" s="134"/>
      <c r="B230" s="162" t="s">
        <v>360</v>
      </c>
      <c r="C230" s="153"/>
      <c r="D230" s="150"/>
      <c r="E230" s="165"/>
      <c r="F230" s="283"/>
    </row>
    <row r="231" spans="1:6" ht="49.5" customHeight="1" x14ac:dyDescent="0.2">
      <c r="A231" s="134" t="s">
        <v>361</v>
      </c>
      <c r="B231" s="148" t="s">
        <v>362</v>
      </c>
      <c r="C231" s="284" t="s">
        <v>19</v>
      </c>
      <c r="D231" s="285">
        <v>1</v>
      </c>
      <c r="E231" s="303"/>
      <c r="F231" s="298">
        <f>D231*E231</f>
        <v>0</v>
      </c>
    </row>
    <row r="232" spans="1:6" x14ac:dyDescent="0.2">
      <c r="A232" s="134"/>
      <c r="B232" s="148"/>
      <c r="C232" s="164"/>
      <c r="D232" s="150"/>
      <c r="E232" s="165"/>
      <c r="F232" s="283"/>
    </row>
    <row r="233" spans="1:6" ht="33.75" x14ac:dyDescent="0.2">
      <c r="A233" s="134" t="s">
        <v>363</v>
      </c>
      <c r="B233" s="148" t="s">
        <v>256</v>
      </c>
      <c r="C233" s="155"/>
      <c r="D233" s="150"/>
      <c r="E233" s="155"/>
      <c r="F233" s="283"/>
    </row>
    <row r="234" spans="1:6" x14ac:dyDescent="0.2">
      <c r="A234" s="134"/>
      <c r="B234" s="148" t="s">
        <v>225</v>
      </c>
      <c r="C234" s="137" t="s">
        <v>99</v>
      </c>
      <c r="D234" s="150">
        <v>1</v>
      </c>
      <c r="E234" s="137"/>
      <c r="F234" s="283">
        <f>D234*E234</f>
        <v>0</v>
      </c>
    </row>
    <row r="235" spans="1:6" x14ac:dyDescent="0.2">
      <c r="A235" s="134"/>
      <c r="B235" s="148" t="s">
        <v>224</v>
      </c>
      <c r="C235" s="137" t="s">
        <v>99</v>
      </c>
      <c r="D235" s="150">
        <v>1</v>
      </c>
      <c r="E235" s="137"/>
      <c r="F235" s="283">
        <f>D235*E235</f>
        <v>0</v>
      </c>
    </row>
    <row r="236" spans="1:6" x14ac:dyDescent="0.2">
      <c r="A236" s="134"/>
      <c r="B236" s="148"/>
      <c r="C236" s="137"/>
      <c r="D236" s="150"/>
      <c r="E236" s="137"/>
      <c r="F236" s="283"/>
    </row>
    <row r="237" spans="1:6" ht="33.75" x14ac:dyDescent="0.2">
      <c r="A237" s="134" t="s">
        <v>364</v>
      </c>
      <c r="B237" s="148" t="s">
        <v>365</v>
      </c>
      <c r="C237" s="137"/>
      <c r="D237" s="150"/>
      <c r="E237" s="137"/>
      <c r="F237" s="283"/>
    </row>
    <row r="238" spans="1:6" x14ac:dyDescent="0.2">
      <c r="A238" s="134"/>
      <c r="B238" s="148" t="s">
        <v>224</v>
      </c>
      <c r="C238" s="137" t="s">
        <v>99</v>
      </c>
      <c r="D238" s="150">
        <v>1</v>
      </c>
      <c r="E238" s="137"/>
      <c r="F238" s="283">
        <f>D238*E238</f>
        <v>0</v>
      </c>
    </row>
    <row r="239" spans="1:6" x14ac:dyDescent="0.2">
      <c r="A239" s="134"/>
      <c r="B239" s="148"/>
      <c r="C239" s="164"/>
      <c r="D239" s="150"/>
      <c r="E239" s="165"/>
      <c r="F239" s="283"/>
    </row>
    <row r="240" spans="1:6" ht="45" x14ac:dyDescent="0.2">
      <c r="A240" s="134" t="s">
        <v>366</v>
      </c>
      <c r="B240" s="148" t="s">
        <v>367</v>
      </c>
      <c r="C240" s="153" t="s">
        <v>19</v>
      </c>
      <c r="D240" s="150">
        <v>3</v>
      </c>
      <c r="E240" s="165"/>
      <c r="F240" s="283">
        <f>D240*E240</f>
        <v>0</v>
      </c>
    </row>
    <row r="241" spans="1:6" x14ac:dyDescent="0.2">
      <c r="A241" s="134"/>
      <c r="B241" s="158"/>
      <c r="C241" s="153"/>
      <c r="D241" s="150"/>
      <c r="E241" s="165"/>
      <c r="F241" s="283"/>
    </row>
    <row r="242" spans="1:6" x14ac:dyDescent="0.2">
      <c r="A242" s="134"/>
      <c r="B242" s="162" t="s">
        <v>368</v>
      </c>
      <c r="C242" s="172"/>
      <c r="D242" s="172"/>
      <c r="E242" s="165"/>
      <c r="F242" s="283"/>
    </row>
    <row r="243" spans="1:6" ht="56.25" x14ac:dyDescent="0.2">
      <c r="A243" s="134" t="s">
        <v>369</v>
      </c>
      <c r="B243" s="148" t="s">
        <v>370</v>
      </c>
      <c r="C243" s="153" t="s">
        <v>19</v>
      </c>
      <c r="D243" s="150">
        <v>1</v>
      </c>
      <c r="E243" s="165"/>
      <c r="F243" s="283">
        <f>D243*E243</f>
        <v>0</v>
      </c>
    </row>
    <row r="244" spans="1:6" x14ac:dyDescent="0.2">
      <c r="A244" s="134"/>
      <c r="B244" s="148"/>
      <c r="C244" s="164"/>
      <c r="D244" s="150"/>
      <c r="E244" s="165"/>
      <c r="F244" s="283"/>
    </row>
    <row r="245" spans="1:6" ht="45" x14ac:dyDescent="0.2">
      <c r="A245" s="134" t="s">
        <v>371</v>
      </c>
      <c r="B245" s="148" t="s">
        <v>214</v>
      </c>
      <c r="C245" s="155"/>
      <c r="D245" s="150"/>
      <c r="E245" s="155"/>
      <c r="F245" s="283"/>
    </row>
    <row r="246" spans="1:6" x14ac:dyDescent="0.2">
      <c r="A246" s="134"/>
      <c r="B246" s="148" t="s">
        <v>215</v>
      </c>
      <c r="C246" s="153" t="s">
        <v>19</v>
      </c>
      <c r="D246" s="150">
        <v>1</v>
      </c>
      <c r="E246" s="137"/>
      <c r="F246" s="283">
        <f>D246*E246</f>
        <v>0</v>
      </c>
    </row>
    <row r="247" spans="1:6" x14ac:dyDescent="0.2">
      <c r="A247" s="134"/>
      <c r="B247" s="148" t="s">
        <v>196</v>
      </c>
      <c r="C247" s="153" t="s">
        <v>19</v>
      </c>
      <c r="D247" s="150">
        <v>1</v>
      </c>
      <c r="E247" s="137"/>
      <c r="F247" s="283">
        <f>D247*E247</f>
        <v>0</v>
      </c>
    </row>
    <row r="248" spans="1:6" x14ac:dyDescent="0.2">
      <c r="A248" s="134"/>
      <c r="B248" s="148"/>
      <c r="C248" s="137"/>
      <c r="D248" s="150"/>
      <c r="E248" s="137"/>
      <c r="F248" s="283"/>
    </row>
    <row r="249" spans="1:6" ht="45" x14ac:dyDescent="0.2">
      <c r="A249" s="134" t="s">
        <v>372</v>
      </c>
      <c r="B249" s="148" t="s">
        <v>207</v>
      </c>
      <c r="C249" s="137"/>
      <c r="D249" s="150"/>
      <c r="E249" s="137"/>
      <c r="F249" s="283"/>
    </row>
    <row r="250" spans="1:6" x14ac:dyDescent="0.2">
      <c r="A250" s="134"/>
      <c r="B250" s="148" t="s">
        <v>196</v>
      </c>
      <c r="C250" s="153" t="s">
        <v>19</v>
      </c>
      <c r="D250" s="150">
        <v>1</v>
      </c>
      <c r="E250" s="137"/>
      <c r="F250" s="283">
        <f>D250*E250</f>
        <v>0</v>
      </c>
    </row>
    <row r="251" spans="1:6" x14ac:dyDescent="0.2">
      <c r="A251" s="134"/>
      <c r="B251" s="148"/>
      <c r="C251" s="164"/>
      <c r="D251" s="150"/>
      <c r="E251" s="165"/>
      <c r="F251" s="283"/>
    </row>
    <row r="252" spans="1:6" ht="45" x14ac:dyDescent="0.2">
      <c r="A252" s="134" t="s">
        <v>373</v>
      </c>
      <c r="B252" s="148" t="s">
        <v>374</v>
      </c>
      <c r="C252" s="153" t="s">
        <v>19</v>
      </c>
      <c r="D252" s="150">
        <v>2</v>
      </c>
      <c r="E252" s="165"/>
      <c r="F252" s="283">
        <f>D252*E252</f>
        <v>0</v>
      </c>
    </row>
    <row r="253" spans="1:6" x14ac:dyDescent="0.2">
      <c r="A253" s="134"/>
      <c r="B253" s="158"/>
      <c r="C253" s="153"/>
      <c r="D253" s="150"/>
      <c r="E253" s="165"/>
      <c r="F253" s="283"/>
    </row>
    <row r="254" spans="1:6" x14ac:dyDescent="0.2">
      <c r="A254" s="147" t="s">
        <v>346</v>
      </c>
      <c r="B254" s="141" t="s">
        <v>347</v>
      </c>
      <c r="C254" s="142"/>
      <c r="D254" s="142"/>
      <c r="E254" s="143"/>
      <c r="F254" s="291">
        <f>SUM(F218:F253)</f>
        <v>0</v>
      </c>
    </row>
    <row r="255" spans="1:6" x14ac:dyDescent="0.2">
      <c r="A255" s="144"/>
      <c r="B255" s="144"/>
      <c r="C255" s="144"/>
      <c r="D255" s="144"/>
      <c r="E255" s="144"/>
      <c r="F255" s="292"/>
    </row>
    <row r="256" spans="1:6" x14ac:dyDescent="0.2">
      <c r="A256" s="144"/>
      <c r="B256" s="144"/>
      <c r="C256" s="144"/>
      <c r="D256" s="144"/>
      <c r="E256" s="144"/>
      <c r="F256" s="292"/>
    </row>
    <row r="257" spans="1:6" x14ac:dyDescent="0.2">
      <c r="A257" s="147" t="s">
        <v>375</v>
      </c>
      <c r="B257" s="141" t="s">
        <v>376</v>
      </c>
      <c r="C257" s="142"/>
      <c r="D257" s="142"/>
      <c r="E257" s="143"/>
      <c r="F257" s="291"/>
    </row>
    <row r="258" spans="1:6" x14ac:dyDescent="0.2">
      <c r="A258" s="169"/>
      <c r="B258" s="161"/>
      <c r="C258" s="153"/>
      <c r="D258" s="150"/>
      <c r="E258" s="154"/>
      <c r="F258" s="283"/>
    </row>
    <row r="259" spans="1:6" ht="67.5" x14ac:dyDescent="0.2">
      <c r="A259" s="134" t="s">
        <v>377</v>
      </c>
      <c r="B259" s="148" t="s">
        <v>378</v>
      </c>
      <c r="C259" s="153" t="s">
        <v>99</v>
      </c>
      <c r="D259" s="150">
        <v>2</v>
      </c>
      <c r="E259" s="165"/>
      <c r="F259" s="283">
        <f>D259*E259</f>
        <v>0</v>
      </c>
    </row>
    <row r="260" spans="1:6" x14ac:dyDescent="0.2">
      <c r="A260" s="134"/>
      <c r="B260" s="148"/>
      <c r="C260" s="164"/>
      <c r="D260" s="150"/>
      <c r="E260" s="165"/>
      <c r="F260" s="283"/>
    </row>
    <row r="261" spans="1:6" ht="33.75" x14ac:dyDescent="0.2">
      <c r="A261" s="134" t="s">
        <v>379</v>
      </c>
      <c r="B261" s="148" t="s">
        <v>380</v>
      </c>
      <c r="C261" s="153" t="s">
        <v>99</v>
      </c>
      <c r="D261" s="150">
        <v>1</v>
      </c>
      <c r="E261" s="165"/>
      <c r="F261" s="283">
        <f>D261*E261</f>
        <v>0</v>
      </c>
    </row>
    <row r="262" spans="1:6" x14ac:dyDescent="0.2">
      <c r="A262" s="134"/>
      <c r="B262" s="148"/>
      <c r="C262" s="153"/>
      <c r="D262" s="150"/>
      <c r="E262" s="165"/>
      <c r="F262" s="283"/>
    </row>
    <row r="263" spans="1:6" ht="22.5" x14ac:dyDescent="0.2">
      <c r="A263" s="134" t="s">
        <v>381</v>
      </c>
      <c r="B263" s="148" t="s">
        <v>382</v>
      </c>
      <c r="C263" s="153" t="s">
        <v>99</v>
      </c>
      <c r="D263" s="150">
        <v>32</v>
      </c>
      <c r="E263" s="165"/>
      <c r="F263" s="283">
        <f>D263*E263</f>
        <v>0</v>
      </c>
    </row>
    <row r="264" spans="1:6" x14ac:dyDescent="0.2">
      <c r="A264" s="134"/>
      <c r="B264" s="148"/>
      <c r="C264" s="164"/>
      <c r="D264" s="150"/>
      <c r="E264" s="165"/>
      <c r="F264" s="283"/>
    </row>
    <row r="265" spans="1:6" ht="67.5" x14ac:dyDescent="0.2">
      <c r="A265" s="134" t="s">
        <v>383</v>
      </c>
      <c r="B265" s="148" t="s">
        <v>384</v>
      </c>
      <c r="C265" s="153" t="s">
        <v>19</v>
      </c>
      <c r="D265" s="150">
        <v>1</v>
      </c>
      <c r="E265" s="165"/>
      <c r="F265" s="283">
        <f>D265*E265</f>
        <v>0</v>
      </c>
    </row>
    <row r="266" spans="1:6" x14ac:dyDescent="0.2">
      <c r="A266" s="134"/>
      <c r="B266" s="148"/>
      <c r="C266" s="164"/>
      <c r="D266" s="150"/>
      <c r="E266" s="165"/>
      <c r="F266" s="283"/>
    </row>
    <row r="267" spans="1:6" x14ac:dyDescent="0.2">
      <c r="A267" s="134" t="s">
        <v>385</v>
      </c>
      <c r="B267" s="148" t="s">
        <v>386</v>
      </c>
      <c r="C267" s="153" t="s">
        <v>99</v>
      </c>
      <c r="D267" s="150">
        <v>1</v>
      </c>
      <c r="E267" s="165"/>
      <c r="F267" s="283">
        <f>D267*E267</f>
        <v>0</v>
      </c>
    </row>
    <row r="268" spans="1:6" x14ac:dyDescent="0.2">
      <c r="A268" s="134"/>
      <c r="B268" s="148"/>
      <c r="D268" s="150"/>
      <c r="E268" s="165"/>
      <c r="F268" s="299"/>
    </row>
    <row r="269" spans="1:6" x14ac:dyDescent="0.2">
      <c r="A269" s="134" t="s">
        <v>387</v>
      </c>
      <c r="B269" s="148" t="s">
        <v>388</v>
      </c>
      <c r="C269" s="153" t="s">
        <v>99</v>
      </c>
      <c r="D269" s="150">
        <v>11</v>
      </c>
      <c r="E269" s="165"/>
      <c r="F269" s="283">
        <f>D269*E269</f>
        <v>0</v>
      </c>
    </row>
    <row r="270" spans="1:6" x14ac:dyDescent="0.2">
      <c r="A270" s="134"/>
      <c r="B270" s="148"/>
      <c r="C270" s="164"/>
      <c r="D270" s="150"/>
      <c r="E270" s="165"/>
      <c r="F270" s="283"/>
    </row>
    <row r="271" spans="1:6" x14ac:dyDescent="0.2">
      <c r="A271" s="134" t="s">
        <v>389</v>
      </c>
      <c r="B271" s="148" t="s">
        <v>390</v>
      </c>
      <c r="C271" s="153" t="s">
        <v>99</v>
      </c>
      <c r="D271" s="150">
        <v>26</v>
      </c>
      <c r="E271" s="165"/>
      <c r="F271" s="283">
        <f>D271*E271</f>
        <v>0</v>
      </c>
    </row>
    <row r="272" spans="1:6" x14ac:dyDescent="0.2">
      <c r="A272" s="134"/>
      <c r="B272" s="148"/>
      <c r="D272" s="150"/>
      <c r="E272" s="165"/>
      <c r="F272" s="299"/>
    </row>
    <row r="273" spans="1:6" x14ac:dyDescent="0.2">
      <c r="A273" s="134" t="s">
        <v>391</v>
      </c>
      <c r="B273" s="148" t="s">
        <v>392</v>
      </c>
      <c r="C273" s="153" t="s">
        <v>99</v>
      </c>
      <c r="D273" s="150">
        <v>1</v>
      </c>
      <c r="E273" s="165"/>
      <c r="F273" s="283">
        <f>D273*E273</f>
        <v>0</v>
      </c>
    </row>
    <row r="274" spans="1:6" x14ac:dyDescent="0.2">
      <c r="A274" s="134"/>
      <c r="B274" s="148"/>
      <c r="C274" s="137"/>
      <c r="D274" s="150"/>
      <c r="E274" s="165"/>
      <c r="F274" s="283"/>
    </row>
    <row r="275" spans="1:6" ht="22.5" x14ac:dyDescent="0.2">
      <c r="A275" s="134" t="s">
        <v>393</v>
      </c>
      <c r="B275" s="148" t="s">
        <v>394</v>
      </c>
      <c r="C275" s="153" t="s">
        <v>19</v>
      </c>
      <c r="D275" s="150">
        <v>6</v>
      </c>
      <c r="E275" s="165"/>
      <c r="F275" s="283">
        <f>D275*E275</f>
        <v>0</v>
      </c>
    </row>
    <row r="276" spans="1:6" x14ac:dyDescent="0.2">
      <c r="A276" s="134"/>
      <c r="B276" s="148"/>
      <c r="C276" s="137"/>
      <c r="D276" s="150"/>
      <c r="E276" s="165"/>
      <c r="F276" s="283"/>
    </row>
    <row r="277" spans="1:6" x14ac:dyDescent="0.2">
      <c r="A277" s="134" t="s">
        <v>395</v>
      </c>
      <c r="B277" s="148" t="s">
        <v>396</v>
      </c>
      <c r="C277" s="153" t="s">
        <v>114</v>
      </c>
      <c r="D277" s="150">
        <v>6</v>
      </c>
      <c r="E277" s="165"/>
      <c r="F277" s="283">
        <f>D277*E277</f>
        <v>0</v>
      </c>
    </row>
    <row r="278" spans="1:6" x14ac:dyDescent="0.2">
      <c r="A278" s="134"/>
      <c r="B278" s="158"/>
      <c r="C278" s="137"/>
      <c r="D278" s="150"/>
      <c r="E278" s="165"/>
      <c r="F278" s="283"/>
    </row>
    <row r="279" spans="1:6" x14ac:dyDescent="0.2">
      <c r="A279" s="147" t="s">
        <v>375</v>
      </c>
      <c r="B279" s="141" t="s">
        <v>376</v>
      </c>
      <c r="C279" s="142"/>
      <c r="D279" s="142"/>
      <c r="E279" s="143"/>
      <c r="F279" s="291">
        <f>SUM(F259:F278)</f>
        <v>0</v>
      </c>
    </row>
    <row r="280" spans="1:6" x14ac:dyDescent="0.2">
      <c r="A280" s="144"/>
      <c r="B280" s="158"/>
      <c r="C280" s="144"/>
      <c r="D280" s="144"/>
      <c r="E280" s="144"/>
      <c r="F280" s="292"/>
    </row>
    <row r="281" spans="1:6" x14ac:dyDescent="0.2">
      <c r="A281" s="144"/>
      <c r="B281" s="158"/>
      <c r="C281" s="144"/>
      <c r="D281" s="144"/>
      <c r="E281" s="144"/>
      <c r="F281" s="292"/>
    </row>
    <row r="282" spans="1:6" x14ac:dyDescent="0.2">
      <c r="A282" s="147" t="s">
        <v>397</v>
      </c>
      <c r="B282" s="141" t="s">
        <v>398</v>
      </c>
      <c r="C282" s="142"/>
      <c r="D282" s="142"/>
      <c r="E282" s="143"/>
      <c r="F282" s="291"/>
    </row>
    <row r="283" spans="1:6" x14ac:dyDescent="0.2">
      <c r="A283" s="156"/>
      <c r="B283" s="158"/>
      <c r="C283" s="164"/>
      <c r="D283" s="150"/>
      <c r="E283" s="165"/>
      <c r="F283" s="283"/>
    </row>
    <row r="284" spans="1:6" ht="22.5" x14ac:dyDescent="0.2">
      <c r="A284" s="134" t="s">
        <v>399</v>
      </c>
      <c r="B284" s="148" t="s">
        <v>400</v>
      </c>
      <c r="C284" s="174"/>
      <c r="D284" s="174"/>
      <c r="E284" s="174"/>
      <c r="F284" s="300"/>
    </row>
    <row r="285" spans="1:6" x14ac:dyDescent="0.2">
      <c r="A285" s="134"/>
      <c r="B285" s="148" t="s">
        <v>401</v>
      </c>
      <c r="C285" s="137" t="s">
        <v>19</v>
      </c>
      <c r="D285" s="150">
        <v>2</v>
      </c>
      <c r="E285" s="165"/>
      <c r="F285" s="283">
        <f>D285*E285</f>
        <v>0</v>
      </c>
    </row>
    <row r="286" spans="1:6" x14ac:dyDescent="0.2">
      <c r="A286" s="134"/>
      <c r="B286" s="148"/>
      <c r="C286" s="137"/>
      <c r="D286" s="150"/>
      <c r="E286" s="165"/>
      <c r="F286" s="283"/>
    </row>
    <row r="287" spans="1:6" ht="33.75" x14ac:dyDescent="0.2">
      <c r="A287" s="134" t="s">
        <v>402</v>
      </c>
      <c r="B287" s="148" t="s">
        <v>256</v>
      </c>
      <c r="C287" s="155"/>
      <c r="D287" s="150"/>
      <c r="E287" s="155"/>
      <c r="F287" s="283"/>
    </row>
    <row r="288" spans="1:6" x14ac:dyDescent="0.2">
      <c r="A288" s="134"/>
      <c r="B288" s="148" t="s">
        <v>226</v>
      </c>
      <c r="C288" s="137" t="s">
        <v>99</v>
      </c>
      <c r="D288" s="150">
        <v>2</v>
      </c>
      <c r="E288" s="137"/>
      <c r="F288" s="283">
        <f>D288*E288</f>
        <v>0</v>
      </c>
    </row>
    <row r="289" spans="1:6" x14ac:dyDescent="0.2">
      <c r="A289" s="134"/>
      <c r="B289" s="148"/>
      <c r="C289" s="137"/>
      <c r="D289" s="150"/>
      <c r="E289" s="137"/>
      <c r="F289" s="283"/>
    </row>
    <row r="290" spans="1:6" ht="33.75" x14ac:dyDescent="0.2">
      <c r="A290" s="134" t="s">
        <v>403</v>
      </c>
      <c r="B290" s="148" t="s">
        <v>365</v>
      </c>
      <c r="C290" s="137"/>
      <c r="D290" s="150"/>
      <c r="E290" s="137"/>
      <c r="F290" s="283"/>
    </row>
    <row r="291" spans="1:6" x14ac:dyDescent="0.2">
      <c r="A291" s="134"/>
      <c r="B291" s="148" t="s">
        <v>226</v>
      </c>
      <c r="C291" s="137" t="s">
        <v>99</v>
      </c>
      <c r="D291" s="150">
        <v>2</v>
      </c>
      <c r="E291" s="137"/>
      <c r="F291" s="283">
        <f>D291*E291</f>
        <v>0</v>
      </c>
    </row>
    <row r="292" spans="1:6" x14ac:dyDescent="0.2">
      <c r="A292" s="134"/>
      <c r="B292" s="148"/>
      <c r="C292" s="137"/>
      <c r="D292" s="150"/>
      <c r="E292" s="137"/>
      <c r="F292" s="283"/>
    </row>
    <row r="293" spans="1:6" ht="33.75" x14ac:dyDescent="0.2">
      <c r="A293" s="134" t="s">
        <v>404</v>
      </c>
      <c r="B293" s="148" t="s">
        <v>405</v>
      </c>
      <c r="C293" s="137" t="s">
        <v>19</v>
      </c>
      <c r="D293" s="150">
        <v>1</v>
      </c>
      <c r="E293" s="154"/>
      <c r="F293" s="283">
        <f>D293*E293</f>
        <v>0</v>
      </c>
    </row>
    <row r="294" spans="1:6" x14ac:dyDescent="0.2">
      <c r="A294" s="134"/>
      <c r="B294" s="148"/>
      <c r="C294" s="137"/>
      <c r="D294" s="150"/>
      <c r="E294" s="154"/>
      <c r="F294" s="283"/>
    </row>
    <row r="295" spans="1:6" ht="33.75" x14ac:dyDescent="0.2">
      <c r="A295" s="134" t="s">
        <v>406</v>
      </c>
      <c r="B295" s="148" t="s">
        <v>407</v>
      </c>
      <c r="C295" s="137" t="s">
        <v>19</v>
      </c>
      <c r="D295" s="150">
        <v>1</v>
      </c>
      <c r="E295" s="154"/>
      <c r="F295" s="283">
        <f>D295*E295</f>
        <v>0</v>
      </c>
    </row>
    <row r="296" spans="1:6" x14ac:dyDescent="0.2">
      <c r="A296" s="134"/>
      <c r="B296" s="148"/>
      <c r="C296" s="137"/>
      <c r="D296" s="150"/>
      <c r="E296" s="154"/>
      <c r="F296" s="283"/>
    </row>
    <row r="297" spans="1:6" ht="45" x14ac:dyDescent="0.2">
      <c r="A297" s="134" t="s">
        <v>408</v>
      </c>
      <c r="B297" s="148" t="s">
        <v>409</v>
      </c>
      <c r="C297" s="137" t="s">
        <v>19</v>
      </c>
      <c r="D297" s="150">
        <v>1</v>
      </c>
      <c r="E297" s="154"/>
      <c r="F297" s="283">
        <f>D297*E297</f>
        <v>0</v>
      </c>
    </row>
    <row r="298" spans="1:6" x14ac:dyDescent="0.2">
      <c r="A298" s="134"/>
      <c r="B298" s="148"/>
      <c r="C298" s="137"/>
      <c r="D298" s="150"/>
      <c r="E298" s="154"/>
      <c r="F298" s="283"/>
    </row>
    <row r="299" spans="1:6" ht="40.5" customHeight="1" x14ac:dyDescent="0.2">
      <c r="A299" s="134" t="s">
        <v>410</v>
      </c>
      <c r="B299" s="148" t="s">
        <v>256</v>
      </c>
      <c r="C299" s="161"/>
      <c r="D299" s="161"/>
      <c r="E299" s="161"/>
      <c r="F299" s="297"/>
    </row>
    <row r="300" spans="1:6" x14ac:dyDescent="0.2">
      <c r="A300" s="134"/>
      <c r="B300" s="148" t="s">
        <v>226</v>
      </c>
      <c r="C300" s="153" t="s">
        <v>99</v>
      </c>
      <c r="D300" s="150">
        <v>1</v>
      </c>
      <c r="E300" s="154"/>
      <c r="F300" s="283">
        <f>D300*E300</f>
        <v>0</v>
      </c>
    </row>
    <row r="301" spans="1:6" x14ac:dyDescent="0.2">
      <c r="A301" s="134"/>
      <c r="B301" s="148" t="s">
        <v>225</v>
      </c>
      <c r="C301" s="153" t="s">
        <v>99</v>
      </c>
      <c r="D301" s="150">
        <v>1</v>
      </c>
      <c r="E301" s="154"/>
      <c r="F301" s="283">
        <f>D301*E301</f>
        <v>0</v>
      </c>
    </row>
    <row r="302" spans="1:6" x14ac:dyDescent="0.2">
      <c r="A302" s="134"/>
      <c r="B302" s="148"/>
      <c r="C302" s="153"/>
      <c r="D302" s="150"/>
      <c r="E302" s="154"/>
      <c r="F302" s="283"/>
    </row>
    <row r="303" spans="1:6" ht="33.75" x14ac:dyDescent="0.2">
      <c r="A303" s="134" t="s">
        <v>411</v>
      </c>
      <c r="B303" s="148" t="s">
        <v>412</v>
      </c>
      <c r="C303" s="286" t="s">
        <v>580</v>
      </c>
      <c r="D303" s="285">
        <v>1</v>
      </c>
      <c r="E303" s="303"/>
      <c r="F303" s="298">
        <f>D303*E303</f>
        <v>0</v>
      </c>
    </row>
    <row r="304" spans="1:6" x14ac:dyDescent="0.2">
      <c r="A304" s="134"/>
      <c r="B304" s="148"/>
      <c r="C304" s="537"/>
      <c r="D304" s="285"/>
      <c r="E304" s="303"/>
      <c r="F304" s="298"/>
    </row>
    <row r="305" spans="1:6" ht="33.75" x14ac:dyDescent="0.2">
      <c r="A305" s="134" t="s">
        <v>413</v>
      </c>
      <c r="B305" s="148" t="s">
        <v>414</v>
      </c>
      <c r="C305" s="286" t="s">
        <v>580</v>
      </c>
      <c r="D305" s="285">
        <v>1</v>
      </c>
      <c r="E305" s="303"/>
      <c r="F305" s="298">
        <f>D305*E305</f>
        <v>0</v>
      </c>
    </row>
    <row r="306" spans="1:6" x14ac:dyDescent="0.2">
      <c r="A306" s="134"/>
      <c r="B306" s="148"/>
      <c r="C306" s="537"/>
      <c r="D306" s="285"/>
      <c r="E306" s="304"/>
      <c r="F306" s="298"/>
    </row>
    <row r="307" spans="1:6" ht="22.5" x14ac:dyDescent="0.2">
      <c r="A307" s="134" t="s">
        <v>415</v>
      </c>
      <c r="B307" s="148" t="s">
        <v>416</v>
      </c>
      <c r="C307" s="286" t="s">
        <v>580</v>
      </c>
      <c r="D307" s="285">
        <v>1</v>
      </c>
      <c r="E307" s="303"/>
      <c r="F307" s="298">
        <f>D307*E307</f>
        <v>0</v>
      </c>
    </row>
    <row r="308" spans="1:6" x14ac:dyDescent="0.2">
      <c r="A308" s="134"/>
      <c r="B308" s="158"/>
      <c r="C308" s="286"/>
      <c r="D308" s="285"/>
      <c r="E308" s="303"/>
      <c r="F308" s="298"/>
    </row>
    <row r="309" spans="1:6" ht="56.25" x14ac:dyDescent="0.2">
      <c r="A309" s="134" t="s">
        <v>417</v>
      </c>
      <c r="B309" s="148" t="s">
        <v>418</v>
      </c>
      <c r="C309" s="286" t="s">
        <v>19</v>
      </c>
      <c r="D309" s="285">
        <v>1</v>
      </c>
      <c r="E309" s="303"/>
      <c r="F309" s="298">
        <f>D309*E309</f>
        <v>0</v>
      </c>
    </row>
    <row r="310" spans="1:6" x14ac:dyDescent="0.2">
      <c r="A310" s="134"/>
      <c r="B310" s="158"/>
      <c r="C310" s="286"/>
      <c r="D310" s="285"/>
      <c r="E310" s="303"/>
      <c r="F310" s="298"/>
    </row>
    <row r="311" spans="1:6" ht="22.5" x14ac:dyDescent="0.2">
      <c r="A311" s="134" t="s">
        <v>419</v>
      </c>
      <c r="B311" s="158" t="s">
        <v>420</v>
      </c>
      <c r="C311" s="286" t="s">
        <v>114</v>
      </c>
      <c r="D311" s="285">
        <v>3</v>
      </c>
      <c r="E311" s="303"/>
      <c r="F311" s="298">
        <f>D311*E311</f>
        <v>0</v>
      </c>
    </row>
    <row r="312" spans="1:6" x14ac:dyDescent="0.2">
      <c r="A312" s="134"/>
      <c r="B312" s="158"/>
      <c r="C312" s="137"/>
      <c r="D312" s="150"/>
      <c r="E312" s="165"/>
      <c r="F312" s="283"/>
    </row>
    <row r="313" spans="1:6" x14ac:dyDescent="0.2">
      <c r="A313" s="147" t="s">
        <v>397</v>
      </c>
      <c r="B313" s="141" t="s">
        <v>398</v>
      </c>
      <c r="C313" s="142"/>
      <c r="D313" s="142"/>
      <c r="E313" s="143"/>
      <c r="F313" s="291">
        <f>SUM(F284:F312)</f>
        <v>0</v>
      </c>
    </row>
    <row r="314" spans="1:6" x14ac:dyDescent="0.2">
      <c r="A314" s="144"/>
      <c r="B314" s="144"/>
      <c r="C314" s="144"/>
      <c r="D314" s="144"/>
      <c r="E314" s="144"/>
      <c r="F314" s="292"/>
    </row>
    <row r="315" spans="1:6" ht="13.5" thickBot="1" x14ac:dyDescent="0.25">
      <c r="A315" s="144"/>
      <c r="B315" s="144"/>
      <c r="C315" s="144"/>
      <c r="D315" s="144"/>
      <c r="E315" s="144"/>
      <c r="F315" s="292"/>
    </row>
    <row r="316" spans="1:6" ht="13.5" thickBot="1" x14ac:dyDescent="0.25">
      <c r="A316" s="145" t="s">
        <v>183</v>
      </c>
      <c r="B316" s="146" t="s">
        <v>184</v>
      </c>
      <c r="C316" s="146"/>
      <c r="D316" s="146"/>
      <c r="E316" s="146"/>
      <c r="F316" s="293"/>
    </row>
    <row r="317" spans="1:6" x14ac:dyDescent="0.2">
      <c r="A317" s="169"/>
      <c r="B317" s="175"/>
      <c r="C317" s="137"/>
      <c r="D317" s="150"/>
      <c r="E317" s="154"/>
      <c r="F317" s="283"/>
    </row>
    <row r="318" spans="1:6" x14ac:dyDescent="0.2">
      <c r="A318" s="169"/>
      <c r="B318" s="175"/>
      <c r="C318" s="137"/>
      <c r="D318" s="150"/>
      <c r="E318" s="154"/>
      <c r="F318" s="283"/>
    </row>
    <row r="319" spans="1:6" ht="15.75" x14ac:dyDescent="0.2">
      <c r="A319" s="169"/>
      <c r="B319" s="519" t="s">
        <v>655</v>
      </c>
      <c r="C319" s="519"/>
      <c r="D319" s="519"/>
      <c r="E319" s="519"/>
      <c r="F319" s="519"/>
    </row>
    <row r="320" spans="1:6" x14ac:dyDescent="0.2">
      <c r="A320" s="176"/>
      <c r="B320" s="177"/>
      <c r="C320" s="155"/>
      <c r="D320" s="155"/>
      <c r="E320" s="174"/>
      <c r="F320" s="301"/>
    </row>
    <row r="321" spans="1:6" x14ac:dyDescent="0.2">
      <c r="A321" s="176"/>
      <c r="B321" s="177"/>
      <c r="C321" s="155"/>
      <c r="D321" s="155"/>
      <c r="E321" s="178"/>
      <c r="F321" s="301"/>
    </row>
    <row r="322" spans="1:6" x14ac:dyDescent="0.2">
      <c r="A322" s="522" t="s">
        <v>185</v>
      </c>
      <c r="B322" s="523" t="s">
        <v>186</v>
      </c>
      <c r="C322" s="524"/>
      <c r="D322" s="524"/>
      <c r="E322" s="525"/>
      <c r="F322" s="526">
        <f>SUM(F52)</f>
        <v>0</v>
      </c>
    </row>
    <row r="323" spans="1:6" x14ac:dyDescent="0.2">
      <c r="A323" s="527"/>
      <c r="B323" s="528"/>
      <c r="C323" s="529"/>
      <c r="D323" s="529"/>
      <c r="E323" s="530"/>
      <c r="F323" s="531"/>
    </row>
    <row r="324" spans="1:6" x14ac:dyDescent="0.2">
      <c r="A324" s="522" t="s">
        <v>218</v>
      </c>
      <c r="B324" s="523" t="s">
        <v>219</v>
      </c>
      <c r="C324" s="524"/>
      <c r="D324" s="524"/>
      <c r="E324" s="525"/>
      <c r="F324" s="526">
        <f>SUM(F82)</f>
        <v>0</v>
      </c>
    </row>
    <row r="325" spans="1:6" x14ac:dyDescent="0.2">
      <c r="A325" s="532"/>
      <c r="B325" s="532"/>
      <c r="C325" s="532"/>
      <c r="D325" s="532"/>
      <c r="E325" s="532"/>
      <c r="F325" s="533"/>
    </row>
    <row r="326" spans="1:6" x14ac:dyDescent="0.2">
      <c r="A326" s="522" t="s">
        <v>238</v>
      </c>
      <c r="B326" s="523" t="s">
        <v>239</v>
      </c>
      <c r="C326" s="524"/>
      <c r="D326" s="524"/>
      <c r="E326" s="525"/>
      <c r="F326" s="526">
        <f>SUM(F98)</f>
        <v>0</v>
      </c>
    </row>
    <row r="327" spans="1:6" x14ac:dyDescent="0.2">
      <c r="A327" s="532"/>
      <c r="B327" s="532"/>
      <c r="C327" s="532"/>
      <c r="D327" s="532"/>
      <c r="E327" s="532"/>
      <c r="F327" s="533"/>
    </row>
    <row r="328" spans="1:6" x14ac:dyDescent="0.2">
      <c r="A328" s="522" t="s">
        <v>251</v>
      </c>
      <c r="B328" s="534" t="s">
        <v>252</v>
      </c>
      <c r="C328" s="535"/>
      <c r="D328" s="535"/>
      <c r="E328" s="536"/>
      <c r="F328" s="526">
        <f>SUM(F111)</f>
        <v>0</v>
      </c>
    </row>
    <row r="329" spans="1:6" x14ac:dyDescent="0.2">
      <c r="A329" s="532"/>
      <c r="B329" s="532"/>
      <c r="C329" s="532"/>
      <c r="D329" s="532"/>
      <c r="E329" s="532"/>
      <c r="F329" s="533"/>
    </row>
    <row r="330" spans="1:6" ht="15" customHeight="1" x14ac:dyDescent="0.2">
      <c r="A330" s="522" t="s">
        <v>258</v>
      </c>
      <c r="B330" s="534" t="s">
        <v>259</v>
      </c>
      <c r="C330" s="535"/>
      <c r="D330" s="536"/>
      <c r="E330" s="525"/>
      <c r="F330" s="526">
        <f>SUM(F141)</f>
        <v>0</v>
      </c>
    </row>
    <row r="331" spans="1:6" x14ac:dyDescent="0.2">
      <c r="A331" s="532"/>
      <c r="B331" s="532"/>
      <c r="C331" s="532"/>
      <c r="D331" s="532"/>
      <c r="E331" s="532"/>
      <c r="F331" s="533"/>
    </row>
    <row r="332" spans="1:6" x14ac:dyDescent="0.2">
      <c r="A332" s="522" t="s">
        <v>285</v>
      </c>
      <c r="B332" s="523" t="s">
        <v>335</v>
      </c>
      <c r="C332" s="524"/>
      <c r="D332" s="524"/>
      <c r="E332" s="525"/>
      <c r="F332" s="526">
        <f>SUM(F196)</f>
        <v>0</v>
      </c>
    </row>
    <row r="333" spans="1:6" x14ac:dyDescent="0.2">
      <c r="A333" s="532"/>
      <c r="B333" s="532"/>
      <c r="C333" s="532"/>
      <c r="D333" s="532"/>
      <c r="E333" s="532"/>
      <c r="F333" s="533"/>
    </row>
    <row r="334" spans="1:6" x14ac:dyDescent="0.2">
      <c r="A334" s="522" t="s">
        <v>336</v>
      </c>
      <c r="B334" s="523" t="s">
        <v>337</v>
      </c>
      <c r="C334" s="524"/>
      <c r="D334" s="524"/>
      <c r="E334" s="525"/>
      <c r="F334" s="526">
        <f>SUM(F203)</f>
        <v>0</v>
      </c>
    </row>
    <row r="335" spans="1:6" x14ac:dyDescent="0.2">
      <c r="A335" s="532"/>
      <c r="B335" s="532"/>
      <c r="C335" s="532"/>
      <c r="D335" s="532"/>
      <c r="E335" s="532"/>
      <c r="F335" s="533"/>
    </row>
    <row r="336" spans="1:6" x14ac:dyDescent="0.2">
      <c r="A336" s="522" t="s">
        <v>340</v>
      </c>
      <c r="B336" s="523" t="s">
        <v>341</v>
      </c>
      <c r="C336" s="524"/>
      <c r="D336" s="524"/>
      <c r="E336" s="525"/>
      <c r="F336" s="526">
        <f>SUM(F212)</f>
        <v>0</v>
      </c>
    </row>
    <row r="337" spans="1:6" x14ac:dyDescent="0.2">
      <c r="A337" s="532"/>
      <c r="B337" s="532"/>
      <c r="C337" s="532"/>
      <c r="D337" s="532"/>
      <c r="E337" s="532"/>
      <c r="F337" s="533"/>
    </row>
    <row r="338" spans="1:6" x14ac:dyDescent="0.2">
      <c r="A338" s="522" t="s">
        <v>346</v>
      </c>
      <c r="B338" s="523" t="s">
        <v>347</v>
      </c>
      <c r="C338" s="524"/>
      <c r="D338" s="524"/>
      <c r="E338" s="525"/>
      <c r="F338" s="526">
        <f>SUM(F254)</f>
        <v>0</v>
      </c>
    </row>
    <row r="339" spans="1:6" x14ac:dyDescent="0.2">
      <c r="A339" s="532"/>
      <c r="B339" s="532"/>
      <c r="C339" s="532"/>
      <c r="D339" s="532"/>
      <c r="E339" s="532"/>
      <c r="F339" s="533"/>
    </row>
    <row r="340" spans="1:6" x14ac:dyDescent="0.2">
      <c r="A340" s="522" t="s">
        <v>375</v>
      </c>
      <c r="B340" s="523" t="s">
        <v>376</v>
      </c>
      <c r="C340" s="524"/>
      <c r="D340" s="524"/>
      <c r="E340" s="525"/>
      <c r="F340" s="526">
        <f>SUM(F279)</f>
        <v>0</v>
      </c>
    </row>
    <row r="341" spans="1:6" x14ac:dyDescent="0.2">
      <c r="A341" s="532"/>
      <c r="B341" s="532"/>
      <c r="C341" s="532"/>
      <c r="D341" s="532"/>
      <c r="E341" s="532"/>
      <c r="F341" s="533"/>
    </row>
    <row r="342" spans="1:6" x14ac:dyDescent="0.2">
      <c r="A342" s="522" t="s">
        <v>397</v>
      </c>
      <c r="B342" s="523" t="s">
        <v>398</v>
      </c>
      <c r="C342" s="524"/>
      <c r="D342" s="524"/>
      <c r="E342" s="525"/>
      <c r="F342" s="526">
        <f>SUM(F313)</f>
        <v>0</v>
      </c>
    </row>
    <row r="344" spans="1:6" ht="20.100000000000001" customHeight="1" x14ac:dyDescent="0.2">
      <c r="C344" s="520" t="s">
        <v>646</v>
      </c>
      <c r="D344" s="520"/>
      <c r="E344" s="520"/>
      <c r="F344" s="521">
        <f>SUM(F322:F343)</f>
        <v>0</v>
      </c>
    </row>
    <row r="345" spans="1:6" ht="20.100000000000001" customHeight="1" x14ac:dyDescent="0.2">
      <c r="C345" s="520" t="s">
        <v>656</v>
      </c>
      <c r="D345" s="520"/>
      <c r="E345" s="520"/>
      <c r="F345" s="521">
        <f>F344*25%</f>
        <v>0</v>
      </c>
    </row>
    <row r="346" spans="1:6" ht="20.100000000000001" customHeight="1" x14ac:dyDescent="0.2">
      <c r="C346" s="520" t="s">
        <v>657</v>
      </c>
      <c r="D346" s="520"/>
      <c r="E346" s="520"/>
      <c r="F346" s="521">
        <f>SUM(F344:F345)</f>
        <v>0</v>
      </c>
    </row>
  </sheetData>
  <mergeCells count="6">
    <mergeCell ref="C346:E346"/>
    <mergeCell ref="B328:E328"/>
    <mergeCell ref="B330:D330"/>
    <mergeCell ref="B319:F319"/>
    <mergeCell ref="C344:E344"/>
    <mergeCell ref="C345:E34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8"/>
  <sheetViews>
    <sheetView topLeftCell="A19" workbookViewId="0">
      <selection activeCell="K101" sqref="K101"/>
    </sheetView>
  </sheetViews>
  <sheetFormatPr defaultRowHeight="12.75" x14ac:dyDescent="0.2"/>
  <cols>
    <col min="1" max="1" width="4.7109375" customWidth="1"/>
    <col min="2" max="2" width="40.7109375" customWidth="1"/>
    <col min="3" max="4" width="5.7109375" customWidth="1"/>
    <col min="5" max="5" width="12.140625" customWidth="1"/>
    <col min="6" max="6" width="10.7109375" customWidth="1"/>
  </cols>
  <sheetData>
    <row r="1" spans="1:6" x14ac:dyDescent="0.2">
      <c r="A1" s="180"/>
      <c r="B1" s="181"/>
      <c r="C1" s="181"/>
      <c r="D1" s="182"/>
      <c r="E1" s="183"/>
      <c r="F1" s="184"/>
    </row>
    <row r="2" spans="1:6" x14ac:dyDescent="0.2">
      <c r="A2" s="180"/>
      <c r="B2" s="181"/>
      <c r="C2" s="182"/>
      <c r="D2" s="185"/>
      <c r="E2" s="186"/>
      <c r="F2" s="187"/>
    </row>
    <row r="3" spans="1:6" x14ac:dyDescent="0.2">
      <c r="A3" s="188" t="s">
        <v>421</v>
      </c>
      <c r="B3" s="189" t="s">
        <v>422</v>
      </c>
      <c r="C3" s="190" t="s">
        <v>423</v>
      </c>
      <c r="D3" s="191" t="s">
        <v>424</v>
      </c>
      <c r="E3" s="192" t="s">
        <v>425</v>
      </c>
      <c r="F3" s="193" t="s">
        <v>426</v>
      </c>
    </row>
    <row r="4" spans="1:6" x14ac:dyDescent="0.2">
      <c r="A4" s="180"/>
      <c r="B4" s="181"/>
      <c r="C4" s="182"/>
      <c r="D4" s="185"/>
      <c r="E4" s="186"/>
      <c r="F4" s="187"/>
    </row>
    <row r="5" spans="1:6" x14ac:dyDescent="0.2">
      <c r="A5" s="194">
        <v>1</v>
      </c>
      <c r="B5" s="195" t="s">
        <v>641</v>
      </c>
      <c r="C5" s="196"/>
      <c r="D5" s="197"/>
      <c r="E5" s="198"/>
      <c r="F5" s="199"/>
    </row>
    <row r="6" spans="1:6" x14ac:dyDescent="0.2">
      <c r="A6" s="194"/>
      <c r="B6" s="195"/>
      <c r="C6" s="196"/>
      <c r="D6" s="197"/>
      <c r="E6" s="198"/>
      <c r="F6" s="199"/>
    </row>
    <row r="7" spans="1:6" x14ac:dyDescent="0.2">
      <c r="A7" s="194"/>
      <c r="B7" s="200" t="s">
        <v>427</v>
      </c>
      <c r="C7" s="196"/>
      <c r="D7" s="197"/>
      <c r="E7" s="198"/>
      <c r="F7" s="199"/>
    </row>
    <row r="8" spans="1:6" ht="67.5" x14ac:dyDescent="0.2">
      <c r="A8" s="201"/>
      <c r="B8" s="202" t="s">
        <v>428</v>
      </c>
      <c r="C8" s="196"/>
      <c r="D8" s="197"/>
      <c r="E8" s="198"/>
      <c r="F8" s="199"/>
    </row>
    <row r="9" spans="1:6" ht="22.5" x14ac:dyDescent="0.2">
      <c r="A9" s="203"/>
      <c r="B9" s="204" t="s">
        <v>429</v>
      </c>
      <c r="C9" s="205" t="s">
        <v>114</v>
      </c>
      <c r="D9" s="206">
        <v>1</v>
      </c>
      <c r="E9" s="198"/>
      <c r="F9" s="199"/>
    </row>
    <row r="10" spans="1:6" x14ac:dyDescent="0.2">
      <c r="A10" s="203"/>
      <c r="B10" s="204" t="s">
        <v>430</v>
      </c>
      <c r="C10" s="205" t="s">
        <v>114</v>
      </c>
      <c r="D10" s="207">
        <v>1</v>
      </c>
      <c r="E10" s="198"/>
      <c r="F10" s="199"/>
    </row>
    <row r="11" spans="1:6" x14ac:dyDescent="0.2">
      <c r="A11" s="203"/>
      <c r="B11" s="204" t="s">
        <v>431</v>
      </c>
      <c r="C11" s="205" t="s">
        <v>114</v>
      </c>
      <c r="D11" s="207">
        <v>1</v>
      </c>
      <c r="E11" s="198"/>
      <c r="F11" s="199"/>
    </row>
    <row r="12" spans="1:6" x14ac:dyDescent="0.2">
      <c r="A12" s="203"/>
      <c r="B12" s="204" t="s">
        <v>432</v>
      </c>
      <c r="C12" s="205" t="s">
        <v>114</v>
      </c>
      <c r="D12" s="207">
        <v>1</v>
      </c>
      <c r="E12" s="198"/>
      <c r="F12" s="199"/>
    </row>
    <row r="13" spans="1:6" ht="22.5" x14ac:dyDescent="0.2">
      <c r="A13" s="203"/>
      <c r="B13" s="204" t="s">
        <v>433</v>
      </c>
      <c r="C13" s="208" t="s">
        <v>114</v>
      </c>
      <c r="D13" s="206">
        <v>1</v>
      </c>
      <c r="E13" s="198"/>
      <c r="F13" s="199"/>
    </row>
    <row r="14" spans="1:6" x14ac:dyDescent="0.2">
      <c r="A14" s="203"/>
      <c r="B14" s="204" t="s">
        <v>434</v>
      </c>
      <c r="C14" s="208" t="s">
        <v>114</v>
      </c>
      <c r="D14" s="206">
        <v>1</v>
      </c>
      <c r="E14" s="198"/>
      <c r="F14" s="199"/>
    </row>
    <row r="15" spans="1:6" x14ac:dyDescent="0.2">
      <c r="A15" s="203"/>
      <c r="B15" s="209" t="s">
        <v>435</v>
      </c>
      <c r="C15" s="210" t="s">
        <v>114</v>
      </c>
      <c r="D15" s="211">
        <v>1</v>
      </c>
      <c r="E15" s="198"/>
      <c r="F15" s="199"/>
    </row>
    <row r="16" spans="1:6" x14ac:dyDescent="0.2">
      <c r="A16" s="203"/>
      <c r="B16" s="209" t="s">
        <v>436</v>
      </c>
      <c r="C16" s="210" t="s">
        <v>114</v>
      </c>
      <c r="D16" s="211">
        <v>1</v>
      </c>
      <c r="E16" s="198"/>
      <c r="F16" s="199"/>
    </row>
    <row r="17" spans="1:6" x14ac:dyDescent="0.2">
      <c r="A17" s="203"/>
      <c r="B17" s="209" t="s">
        <v>437</v>
      </c>
      <c r="C17" s="210" t="s">
        <v>114</v>
      </c>
      <c r="D17" s="211">
        <v>1</v>
      </c>
      <c r="E17" s="198"/>
      <c r="F17" s="199"/>
    </row>
    <row r="18" spans="1:6" x14ac:dyDescent="0.2">
      <c r="A18" s="203"/>
      <c r="B18" s="209" t="s">
        <v>438</v>
      </c>
      <c r="C18" s="210" t="s">
        <v>114</v>
      </c>
      <c r="D18" s="211">
        <v>1</v>
      </c>
      <c r="E18" s="198"/>
      <c r="F18" s="199"/>
    </row>
    <row r="19" spans="1:6" ht="22.5" x14ac:dyDescent="0.2">
      <c r="A19" s="203"/>
      <c r="B19" s="204" t="s">
        <v>439</v>
      </c>
      <c r="C19" s="208" t="s">
        <v>114</v>
      </c>
      <c r="D19" s="206">
        <v>1</v>
      </c>
      <c r="E19" s="198"/>
      <c r="F19" s="199"/>
    </row>
    <row r="20" spans="1:6" x14ac:dyDescent="0.2">
      <c r="A20" s="203"/>
      <c r="B20" s="204" t="s">
        <v>440</v>
      </c>
      <c r="C20" s="208" t="s">
        <v>114</v>
      </c>
      <c r="D20" s="206">
        <v>1</v>
      </c>
      <c r="E20" s="198"/>
      <c r="F20" s="199"/>
    </row>
    <row r="21" spans="1:6" x14ac:dyDescent="0.2">
      <c r="A21" s="203"/>
      <c r="B21" s="204" t="s">
        <v>441</v>
      </c>
      <c r="C21" s="208" t="s">
        <v>114</v>
      </c>
      <c r="D21" s="206">
        <v>1</v>
      </c>
      <c r="E21" s="198"/>
      <c r="F21" s="199"/>
    </row>
    <row r="22" spans="1:6" x14ac:dyDescent="0.2">
      <c r="A22" s="203"/>
      <c r="B22" s="204" t="s">
        <v>442</v>
      </c>
      <c r="C22" s="208" t="s">
        <v>114</v>
      </c>
      <c r="D22" s="206">
        <v>1</v>
      </c>
      <c r="E22" s="198"/>
      <c r="F22" s="199"/>
    </row>
    <row r="23" spans="1:6" x14ac:dyDescent="0.2">
      <c r="A23" s="203"/>
      <c r="B23" s="204" t="s">
        <v>443</v>
      </c>
      <c r="C23" s="208" t="s">
        <v>114</v>
      </c>
      <c r="D23" s="206">
        <v>1</v>
      </c>
      <c r="E23" s="198"/>
      <c r="F23" s="199"/>
    </row>
    <row r="24" spans="1:6" x14ac:dyDescent="0.2">
      <c r="A24" s="203"/>
      <c r="B24" s="204" t="s">
        <v>444</v>
      </c>
      <c r="C24" s="208" t="s">
        <v>114</v>
      </c>
      <c r="D24" s="206">
        <v>18</v>
      </c>
      <c r="E24" s="198"/>
      <c r="F24" s="199"/>
    </row>
    <row r="25" spans="1:6" x14ac:dyDescent="0.2">
      <c r="A25" s="203"/>
      <c r="B25" s="204" t="s">
        <v>445</v>
      </c>
      <c r="C25" s="208" t="s">
        <v>114</v>
      </c>
      <c r="D25" s="206">
        <v>2</v>
      </c>
      <c r="E25" s="198"/>
      <c r="F25" s="199"/>
    </row>
    <row r="26" spans="1:6" x14ac:dyDescent="0.2">
      <c r="A26" s="203"/>
      <c r="B26" s="204" t="s">
        <v>446</v>
      </c>
      <c r="C26" s="208" t="s">
        <v>114</v>
      </c>
      <c r="D26" s="206">
        <v>2</v>
      </c>
      <c r="E26" s="198"/>
      <c r="F26" s="199"/>
    </row>
    <row r="27" spans="1:6" x14ac:dyDescent="0.2">
      <c r="A27" s="203"/>
      <c r="B27" s="204" t="s">
        <v>447</v>
      </c>
      <c r="C27" s="212" t="s">
        <v>114</v>
      </c>
      <c r="D27" s="206">
        <v>1</v>
      </c>
      <c r="E27" s="198"/>
      <c r="F27" s="199"/>
    </row>
    <row r="28" spans="1:6" x14ac:dyDescent="0.2">
      <c r="A28" s="203"/>
      <c r="B28" s="204" t="s">
        <v>448</v>
      </c>
      <c r="C28" s="212" t="s">
        <v>114</v>
      </c>
      <c r="D28" s="206">
        <v>3</v>
      </c>
      <c r="E28" s="198"/>
      <c r="F28" s="199"/>
    </row>
    <row r="29" spans="1:6" x14ac:dyDescent="0.2">
      <c r="A29" s="203"/>
      <c r="B29" s="213" t="s">
        <v>449</v>
      </c>
      <c r="C29" s="205" t="s">
        <v>114</v>
      </c>
      <c r="D29" s="206">
        <v>3</v>
      </c>
      <c r="E29" s="198"/>
      <c r="F29" s="199"/>
    </row>
    <row r="30" spans="1:6" x14ac:dyDescent="0.2">
      <c r="A30" s="203"/>
      <c r="B30" s="204" t="s">
        <v>450</v>
      </c>
      <c r="C30" s="205" t="s">
        <v>114</v>
      </c>
      <c r="D30" s="206">
        <v>3</v>
      </c>
      <c r="E30" s="198"/>
      <c r="F30" s="199"/>
    </row>
    <row r="31" spans="1:6" x14ac:dyDescent="0.2">
      <c r="A31" s="203"/>
      <c r="B31" s="204" t="s">
        <v>451</v>
      </c>
      <c r="C31" s="205" t="s">
        <v>114</v>
      </c>
      <c r="D31" s="206">
        <v>7</v>
      </c>
      <c r="E31" s="198"/>
      <c r="F31" s="199"/>
    </row>
    <row r="32" spans="1:6" ht="22.5" x14ac:dyDescent="0.2">
      <c r="A32" s="214"/>
      <c r="B32" s="204" t="s">
        <v>452</v>
      </c>
      <c r="C32" s="205" t="s">
        <v>114</v>
      </c>
      <c r="D32" s="206">
        <v>3</v>
      </c>
      <c r="E32" s="198"/>
      <c r="F32" s="199"/>
    </row>
    <row r="33" spans="1:6" ht="22.5" x14ac:dyDescent="0.2">
      <c r="A33" s="214"/>
      <c r="B33" s="204" t="s">
        <v>453</v>
      </c>
      <c r="C33" s="205" t="s">
        <v>114</v>
      </c>
      <c r="D33" s="206">
        <v>1</v>
      </c>
      <c r="E33" s="198"/>
      <c r="F33" s="199"/>
    </row>
    <row r="34" spans="1:6" x14ac:dyDescent="0.2">
      <c r="A34" s="214"/>
      <c r="B34" s="204" t="s">
        <v>454</v>
      </c>
      <c r="C34" s="205" t="s">
        <v>114</v>
      </c>
      <c r="D34" s="206">
        <v>1</v>
      </c>
      <c r="E34" s="198"/>
      <c r="F34" s="199"/>
    </row>
    <row r="35" spans="1:6" x14ac:dyDescent="0.2">
      <c r="A35" s="214"/>
      <c r="B35" s="204" t="s">
        <v>455</v>
      </c>
      <c r="C35" s="205" t="s">
        <v>114</v>
      </c>
      <c r="D35" s="206">
        <v>1</v>
      </c>
      <c r="E35" s="198"/>
      <c r="F35" s="199"/>
    </row>
    <row r="36" spans="1:6" x14ac:dyDescent="0.2">
      <c r="A36" s="214"/>
      <c r="B36" s="204" t="s">
        <v>456</v>
      </c>
      <c r="C36" s="205" t="s">
        <v>114</v>
      </c>
      <c r="D36" s="206">
        <v>2</v>
      </c>
      <c r="E36" s="198"/>
      <c r="F36" s="199"/>
    </row>
    <row r="37" spans="1:6" x14ac:dyDescent="0.2">
      <c r="A37" s="194"/>
      <c r="B37" s="204" t="s">
        <v>457</v>
      </c>
      <c r="C37" s="205" t="s">
        <v>114</v>
      </c>
      <c r="D37" s="206">
        <v>5</v>
      </c>
      <c r="E37" s="198"/>
      <c r="F37" s="199"/>
    </row>
    <row r="38" spans="1:6" ht="22.5" x14ac:dyDescent="0.2">
      <c r="A38" s="203"/>
      <c r="B38" s="204" t="s">
        <v>458</v>
      </c>
      <c r="C38" s="205" t="s">
        <v>114</v>
      </c>
      <c r="D38" s="206">
        <v>2</v>
      </c>
      <c r="E38" s="198"/>
      <c r="F38" s="199"/>
    </row>
    <row r="39" spans="1:6" ht="22.5" x14ac:dyDescent="0.2">
      <c r="A39" s="203"/>
      <c r="B39" s="204" t="s">
        <v>459</v>
      </c>
      <c r="C39" s="205" t="s">
        <v>114</v>
      </c>
      <c r="D39" s="206">
        <v>3</v>
      </c>
      <c r="E39" s="198"/>
      <c r="F39" s="199"/>
    </row>
    <row r="40" spans="1:6" ht="22.5" x14ac:dyDescent="0.2">
      <c r="A40" s="203"/>
      <c r="B40" s="204" t="s">
        <v>460</v>
      </c>
      <c r="C40" s="205" t="s">
        <v>114</v>
      </c>
      <c r="D40" s="206">
        <v>2</v>
      </c>
      <c r="E40" s="198"/>
      <c r="F40" s="199"/>
    </row>
    <row r="41" spans="1:6" ht="22.5" x14ac:dyDescent="0.2">
      <c r="A41" s="214"/>
      <c r="B41" s="202" t="s">
        <v>461</v>
      </c>
      <c r="C41" s="215" t="s">
        <v>114</v>
      </c>
      <c r="D41" s="206">
        <v>1</v>
      </c>
      <c r="E41" s="198"/>
      <c r="F41" s="199"/>
    </row>
    <row r="42" spans="1:6" x14ac:dyDescent="0.2">
      <c r="A42" s="214"/>
      <c r="B42" s="204" t="s">
        <v>462</v>
      </c>
      <c r="C42" s="205" t="s">
        <v>463</v>
      </c>
      <c r="D42" s="206">
        <v>1</v>
      </c>
      <c r="E42" s="198"/>
      <c r="F42" s="199"/>
    </row>
    <row r="43" spans="1:6" x14ac:dyDescent="0.2">
      <c r="A43" s="214"/>
      <c r="B43" s="204" t="s">
        <v>464</v>
      </c>
      <c r="C43" s="205" t="s">
        <v>463</v>
      </c>
      <c r="D43" s="206">
        <v>1</v>
      </c>
      <c r="E43" s="198"/>
      <c r="F43" s="199"/>
    </row>
    <row r="44" spans="1:6" ht="67.5" x14ac:dyDescent="0.2">
      <c r="A44" s="214"/>
      <c r="B44" s="202" t="s">
        <v>465</v>
      </c>
      <c r="C44" s="216" t="s">
        <v>463</v>
      </c>
      <c r="D44" s="206">
        <v>1</v>
      </c>
      <c r="E44" s="198"/>
      <c r="F44" s="199"/>
    </row>
    <row r="45" spans="1:6" ht="38.25" x14ac:dyDescent="0.2">
      <c r="A45" s="214"/>
      <c r="B45" s="309" t="s">
        <v>640</v>
      </c>
      <c r="C45" s="216"/>
      <c r="D45" s="206"/>
      <c r="E45" s="198"/>
      <c r="F45" s="199"/>
    </row>
    <row r="46" spans="1:6" x14ac:dyDescent="0.2">
      <c r="A46" s="214"/>
      <c r="B46" s="219"/>
      <c r="C46" s="196" t="s">
        <v>463</v>
      </c>
      <c r="D46" s="307">
        <v>1</v>
      </c>
      <c r="E46" s="308">
        <v>0</v>
      </c>
      <c r="F46" s="199">
        <f>D46*E46</f>
        <v>0</v>
      </c>
    </row>
    <row r="47" spans="1:6" x14ac:dyDescent="0.2">
      <c r="A47" s="214"/>
      <c r="B47" s="219"/>
      <c r="C47" s="216"/>
      <c r="D47" s="206"/>
      <c r="E47" s="198"/>
      <c r="F47" s="199"/>
    </row>
    <row r="48" spans="1:6" x14ac:dyDescent="0.2">
      <c r="A48" s="214" t="s">
        <v>466</v>
      </c>
      <c r="B48" s="219" t="s">
        <v>467</v>
      </c>
      <c r="C48" s="216"/>
      <c r="D48" s="206"/>
      <c r="E48" s="198"/>
      <c r="F48" s="199"/>
    </row>
    <row r="49" spans="1:6" ht="56.25" x14ac:dyDescent="0.2">
      <c r="A49" s="214"/>
      <c r="B49" s="220" t="s">
        <v>468</v>
      </c>
      <c r="C49" s="215" t="s">
        <v>463</v>
      </c>
      <c r="D49" s="206">
        <v>1</v>
      </c>
      <c r="E49" s="198">
        <v>0</v>
      </c>
      <c r="F49" s="199">
        <f>D49*E49</f>
        <v>0</v>
      </c>
    </row>
    <row r="50" spans="1:6" x14ac:dyDescent="0.2">
      <c r="A50" s="214"/>
      <c r="B50" s="219"/>
      <c r="C50" s="216"/>
      <c r="D50" s="206"/>
      <c r="E50" s="198"/>
      <c r="F50" s="199"/>
    </row>
    <row r="51" spans="1:6" x14ac:dyDescent="0.2">
      <c r="A51" s="214" t="s">
        <v>469</v>
      </c>
      <c r="B51" s="221" t="s">
        <v>470</v>
      </c>
      <c r="C51" s="215"/>
      <c r="D51" s="206"/>
      <c r="E51" s="198"/>
      <c r="F51" s="199"/>
    </row>
    <row r="52" spans="1:6" x14ac:dyDescent="0.2">
      <c r="A52" s="214"/>
      <c r="B52" s="222" t="s">
        <v>471</v>
      </c>
      <c r="C52" s="215"/>
      <c r="D52" s="206"/>
      <c r="E52" s="198"/>
      <c r="F52" s="199"/>
    </row>
    <row r="53" spans="1:6" x14ac:dyDescent="0.2">
      <c r="A53" s="214"/>
      <c r="B53" s="222" t="s">
        <v>472</v>
      </c>
      <c r="C53" s="215"/>
      <c r="D53" s="206"/>
      <c r="E53" s="198"/>
      <c r="F53" s="199"/>
    </row>
    <row r="54" spans="1:6" x14ac:dyDescent="0.2">
      <c r="A54" s="214"/>
      <c r="B54" s="222" t="s">
        <v>473</v>
      </c>
      <c r="C54" s="215"/>
      <c r="D54" s="206"/>
      <c r="E54" s="198"/>
      <c r="F54" s="199"/>
    </row>
    <row r="55" spans="1:6" x14ac:dyDescent="0.2">
      <c r="A55" s="214"/>
      <c r="B55" s="222" t="s">
        <v>474</v>
      </c>
      <c r="C55" s="215"/>
      <c r="D55" s="206"/>
      <c r="E55" s="198"/>
      <c r="F55" s="199"/>
    </row>
    <row r="56" spans="1:6" x14ac:dyDescent="0.2">
      <c r="A56" s="214"/>
      <c r="B56" s="222" t="s">
        <v>475</v>
      </c>
      <c r="C56" s="215"/>
      <c r="D56" s="206"/>
      <c r="E56" s="198"/>
      <c r="F56" s="199"/>
    </row>
    <row r="57" spans="1:6" x14ac:dyDescent="0.2">
      <c r="A57" s="214"/>
      <c r="B57" s="222" t="s">
        <v>476</v>
      </c>
      <c r="C57" s="215"/>
      <c r="D57" s="206"/>
      <c r="E57" s="198"/>
      <c r="F57" s="199"/>
    </row>
    <row r="58" spans="1:6" ht="22.5" x14ac:dyDescent="0.2">
      <c r="A58" s="214"/>
      <c r="B58" s="222" t="s">
        <v>477</v>
      </c>
      <c r="C58" s="215" t="s">
        <v>463</v>
      </c>
      <c r="D58" s="206">
        <v>1</v>
      </c>
      <c r="E58" s="198">
        <v>0</v>
      </c>
      <c r="F58" s="199">
        <f>D58*E58</f>
        <v>0</v>
      </c>
    </row>
    <row r="59" spans="1:6" x14ac:dyDescent="0.2">
      <c r="A59" s="214"/>
      <c r="B59" s="202"/>
      <c r="C59" s="215"/>
      <c r="D59" s="206"/>
      <c r="E59" s="198"/>
      <c r="F59" s="199"/>
    </row>
    <row r="60" spans="1:6" x14ac:dyDescent="0.2">
      <c r="A60" s="203"/>
      <c r="B60" s="223" t="s">
        <v>478</v>
      </c>
      <c r="C60" s="205"/>
      <c r="D60" s="207"/>
      <c r="E60" s="198"/>
      <c r="F60" s="199"/>
    </row>
    <row r="61" spans="1:6" x14ac:dyDescent="0.2">
      <c r="A61" s="203"/>
      <c r="B61" s="223"/>
      <c r="C61" s="205"/>
      <c r="D61" s="207"/>
      <c r="E61" s="198"/>
      <c r="F61" s="199"/>
    </row>
    <row r="62" spans="1:6" ht="45" x14ac:dyDescent="0.2">
      <c r="A62" s="203">
        <v>4</v>
      </c>
      <c r="B62" s="202" t="s">
        <v>479</v>
      </c>
      <c r="C62" s="216"/>
      <c r="D62" s="206"/>
      <c r="E62" s="198"/>
      <c r="F62" s="199"/>
    </row>
    <row r="63" spans="1:6" ht="22.5" x14ac:dyDescent="0.2">
      <c r="A63" s="203"/>
      <c r="B63" s="202" t="s">
        <v>480</v>
      </c>
      <c r="C63" s="216"/>
      <c r="D63" s="206"/>
      <c r="E63" s="198"/>
      <c r="F63" s="199"/>
    </row>
    <row r="64" spans="1:6" x14ac:dyDescent="0.2">
      <c r="A64" s="203"/>
      <c r="B64" s="202" t="s">
        <v>481</v>
      </c>
      <c r="C64" s="216" t="s">
        <v>21</v>
      </c>
      <c r="D64" s="206">
        <v>25</v>
      </c>
      <c r="E64" s="198">
        <v>0</v>
      </c>
      <c r="F64" s="199">
        <f>D64*E64</f>
        <v>0</v>
      </c>
    </row>
    <row r="65" spans="1:6" x14ac:dyDescent="0.2">
      <c r="A65" s="203"/>
      <c r="B65" s="202" t="s">
        <v>482</v>
      </c>
      <c r="C65" s="216" t="s">
        <v>21</v>
      </c>
      <c r="D65" s="206">
        <v>120</v>
      </c>
      <c r="E65" s="198">
        <v>0</v>
      </c>
      <c r="F65" s="199">
        <f>D65*E65</f>
        <v>0</v>
      </c>
    </row>
    <row r="66" spans="1:6" x14ac:dyDescent="0.2">
      <c r="A66" s="203"/>
      <c r="B66" s="202" t="s">
        <v>483</v>
      </c>
      <c r="C66" s="216" t="s">
        <v>21</v>
      </c>
      <c r="D66" s="206">
        <v>55</v>
      </c>
      <c r="E66" s="198">
        <v>0</v>
      </c>
      <c r="F66" s="199">
        <f>D66*E66</f>
        <v>0</v>
      </c>
    </row>
    <row r="67" spans="1:6" x14ac:dyDescent="0.2">
      <c r="A67" s="203"/>
      <c r="B67" s="202" t="s">
        <v>484</v>
      </c>
      <c r="C67" s="216" t="s">
        <v>21</v>
      </c>
      <c r="D67" s="206">
        <v>188</v>
      </c>
      <c r="E67" s="198">
        <v>0</v>
      </c>
      <c r="F67" s="199">
        <f>D67*E67</f>
        <v>0</v>
      </c>
    </row>
    <row r="68" spans="1:6" x14ac:dyDescent="0.2">
      <c r="A68" s="203"/>
      <c r="B68" s="202" t="s">
        <v>485</v>
      </c>
      <c r="C68" s="216" t="s">
        <v>21</v>
      </c>
      <c r="D68" s="206">
        <v>65</v>
      </c>
      <c r="E68" s="198">
        <v>0</v>
      </c>
      <c r="F68" s="199">
        <f>D68*E68</f>
        <v>0</v>
      </c>
    </row>
    <row r="69" spans="1:6" x14ac:dyDescent="0.2">
      <c r="A69" s="203"/>
      <c r="B69" s="202"/>
      <c r="C69" s="216"/>
      <c r="D69" s="206"/>
      <c r="E69" s="198"/>
      <c r="F69" s="199"/>
    </row>
    <row r="70" spans="1:6" ht="78.75" x14ac:dyDescent="0.2">
      <c r="A70" s="203">
        <v>5</v>
      </c>
      <c r="B70" s="202" t="s">
        <v>486</v>
      </c>
      <c r="C70" s="216"/>
      <c r="D70" s="206"/>
      <c r="E70" s="198"/>
      <c r="F70" s="199"/>
    </row>
    <row r="71" spans="1:6" x14ac:dyDescent="0.2">
      <c r="A71" s="203"/>
      <c r="B71" s="202" t="s">
        <v>487</v>
      </c>
      <c r="C71" s="216" t="s">
        <v>21</v>
      </c>
      <c r="D71" s="206">
        <v>25</v>
      </c>
      <c r="E71" s="198">
        <v>0</v>
      </c>
      <c r="F71" s="199">
        <f>D71*E71</f>
        <v>0</v>
      </c>
    </row>
    <row r="72" spans="1:6" x14ac:dyDescent="0.2">
      <c r="A72" s="203"/>
      <c r="B72" s="202" t="s">
        <v>488</v>
      </c>
      <c r="C72" s="216" t="s">
        <v>21</v>
      </c>
      <c r="D72" s="206">
        <v>45</v>
      </c>
      <c r="E72" s="198">
        <v>0</v>
      </c>
      <c r="F72" s="199">
        <f>D72*E72</f>
        <v>0</v>
      </c>
    </row>
    <row r="73" spans="1:6" x14ac:dyDescent="0.2">
      <c r="A73" s="203"/>
      <c r="B73" s="202"/>
      <c r="C73" s="216"/>
      <c r="D73" s="206"/>
      <c r="E73" s="198"/>
      <c r="F73" s="199"/>
    </row>
    <row r="74" spans="1:6" ht="33.75" x14ac:dyDescent="0.2">
      <c r="A74" s="194">
        <v>6</v>
      </c>
      <c r="B74" s="202" t="s">
        <v>489</v>
      </c>
      <c r="C74" s="216"/>
      <c r="D74" s="206"/>
      <c r="E74" s="198"/>
      <c r="F74" s="199"/>
    </row>
    <row r="75" spans="1:6" x14ac:dyDescent="0.2">
      <c r="A75" s="194"/>
      <c r="B75" s="202" t="s">
        <v>490</v>
      </c>
      <c r="C75" s="216" t="s">
        <v>21</v>
      </c>
      <c r="D75" s="206">
        <v>15</v>
      </c>
      <c r="E75" s="198">
        <v>0</v>
      </c>
      <c r="F75" s="199">
        <f>D75*E75</f>
        <v>0</v>
      </c>
    </row>
    <row r="76" spans="1:6" x14ac:dyDescent="0.2">
      <c r="A76" s="194"/>
      <c r="B76" s="202" t="s">
        <v>491</v>
      </c>
      <c r="C76" s="216" t="s">
        <v>21</v>
      </c>
      <c r="D76" s="206">
        <v>10</v>
      </c>
      <c r="E76" s="198">
        <v>0</v>
      </c>
      <c r="F76" s="199">
        <f>D76*E76</f>
        <v>0</v>
      </c>
    </row>
    <row r="77" spans="1:6" x14ac:dyDescent="0.2">
      <c r="A77" s="194"/>
      <c r="B77" s="202"/>
      <c r="C77" s="215"/>
      <c r="D77" s="206"/>
      <c r="E77" s="198"/>
      <c r="F77" s="199"/>
    </row>
    <row r="78" spans="1:6" x14ac:dyDescent="0.2">
      <c r="A78" s="194"/>
      <c r="B78" s="202"/>
      <c r="C78" s="215"/>
      <c r="D78" s="206"/>
      <c r="E78" s="198"/>
      <c r="F78" s="199"/>
    </row>
    <row r="79" spans="1:6" ht="45" x14ac:dyDescent="0.2">
      <c r="A79" s="194">
        <v>7</v>
      </c>
      <c r="B79" s="202" t="s">
        <v>492</v>
      </c>
      <c r="C79" s="216"/>
      <c r="D79" s="206"/>
      <c r="E79" s="198"/>
      <c r="F79" s="199"/>
    </row>
    <row r="80" spans="1:6" x14ac:dyDescent="0.2">
      <c r="A80" s="194"/>
      <c r="B80" s="202" t="s">
        <v>493</v>
      </c>
      <c r="C80" s="216" t="s">
        <v>21</v>
      </c>
      <c r="D80" s="206">
        <v>30</v>
      </c>
      <c r="E80" s="198">
        <v>0</v>
      </c>
      <c r="F80" s="199">
        <f>D80*E80</f>
        <v>0</v>
      </c>
    </row>
    <row r="81" spans="1:6" x14ac:dyDescent="0.2">
      <c r="A81" s="194"/>
      <c r="B81" s="202"/>
      <c r="C81" s="216"/>
      <c r="D81" s="206"/>
      <c r="E81" s="198"/>
      <c r="F81" s="199"/>
    </row>
    <row r="82" spans="1:6" x14ac:dyDescent="0.2">
      <c r="A82" s="194">
        <v>8</v>
      </c>
      <c r="B82" s="202" t="s">
        <v>494</v>
      </c>
      <c r="C82" s="216" t="s">
        <v>463</v>
      </c>
      <c r="D82" s="206">
        <v>1</v>
      </c>
      <c r="E82" s="198">
        <v>0</v>
      </c>
      <c r="F82" s="199">
        <f>D82*E82</f>
        <v>0</v>
      </c>
    </row>
    <row r="83" spans="1:6" x14ac:dyDescent="0.2">
      <c r="A83" s="194"/>
      <c r="B83" s="202"/>
      <c r="C83" s="216"/>
      <c r="D83" s="206"/>
      <c r="E83" s="198"/>
      <c r="F83" s="199"/>
    </row>
    <row r="84" spans="1:6" x14ac:dyDescent="0.2">
      <c r="A84" s="194">
        <v>9</v>
      </c>
      <c r="B84" s="202" t="s">
        <v>495</v>
      </c>
      <c r="C84" s="216" t="s">
        <v>114</v>
      </c>
      <c r="D84" s="206">
        <v>38</v>
      </c>
      <c r="E84" s="198">
        <v>0</v>
      </c>
      <c r="F84" s="199">
        <f>D84*E84</f>
        <v>0</v>
      </c>
    </row>
    <row r="85" spans="1:6" x14ac:dyDescent="0.2">
      <c r="A85" s="194"/>
      <c r="B85" s="202"/>
      <c r="C85" s="216"/>
      <c r="D85" s="206"/>
      <c r="E85" s="198"/>
      <c r="F85" s="199"/>
    </row>
    <row r="86" spans="1:6" ht="22.5" x14ac:dyDescent="0.2">
      <c r="A86" s="194">
        <v>10</v>
      </c>
      <c r="B86" s="202" t="s">
        <v>496</v>
      </c>
      <c r="C86" s="216" t="s">
        <v>114</v>
      </c>
      <c r="D86" s="206">
        <v>42</v>
      </c>
      <c r="E86" s="198">
        <v>0</v>
      </c>
      <c r="F86" s="199">
        <f>D86*E86</f>
        <v>0</v>
      </c>
    </row>
    <row r="87" spans="1:6" x14ac:dyDescent="0.2">
      <c r="A87" s="194"/>
      <c r="B87" s="202"/>
      <c r="C87" s="216"/>
      <c r="D87" s="206"/>
      <c r="E87" s="198"/>
      <c r="F87" s="199"/>
    </row>
    <row r="88" spans="1:6" ht="22.5" x14ac:dyDescent="0.2">
      <c r="A88" s="194">
        <v>11</v>
      </c>
      <c r="B88" s="202" t="s">
        <v>497</v>
      </c>
      <c r="C88" s="216" t="s">
        <v>463</v>
      </c>
      <c r="D88" s="206">
        <v>1</v>
      </c>
      <c r="E88" s="198">
        <v>0</v>
      </c>
      <c r="F88" s="199">
        <f>D88*E88</f>
        <v>0</v>
      </c>
    </row>
    <row r="89" spans="1:6" x14ac:dyDescent="0.2">
      <c r="A89" s="194"/>
      <c r="B89" s="202"/>
      <c r="C89" s="216"/>
      <c r="D89" s="206"/>
      <c r="E89" s="198"/>
      <c r="F89" s="199"/>
    </row>
    <row r="90" spans="1:6" ht="22.5" x14ac:dyDescent="0.2">
      <c r="A90" s="194">
        <v>12</v>
      </c>
      <c r="B90" s="224" t="s">
        <v>498</v>
      </c>
      <c r="C90" s="216" t="s">
        <v>463</v>
      </c>
      <c r="D90" s="206">
        <v>1</v>
      </c>
      <c r="E90" s="198">
        <v>0</v>
      </c>
      <c r="F90" s="199">
        <f>D90*E90</f>
        <v>0</v>
      </c>
    </row>
    <row r="91" spans="1:6" x14ac:dyDescent="0.2">
      <c r="A91" s="194"/>
      <c r="B91" s="202"/>
      <c r="C91" s="216"/>
      <c r="D91" s="206"/>
      <c r="E91" s="198"/>
      <c r="F91" s="199"/>
    </row>
    <row r="92" spans="1:6" ht="22.5" x14ac:dyDescent="0.2">
      <c r="A92" s="194">
        <v>13</v>
      </c>
      <c r="B92" s="202" t="s">
        <v>499</v>
      </c>
      <c r="C92" s="216" t="s">
        <v>114</v>
      </c>
      <c r="D92" s="206">
        <v>4</v>
      </c>
      <c r="E92" s="198">
        <v>0</v>
      </c>
      <c r="F92" s="199">
        <f>D92*E92</f>
        <v>0</v>
      </c>
    </row>
    <row r="93" spans="1:6" x14ac:dyDescent="0.2">
      <c r="A93" s="194"/>
      <c r="B93" s="202"/>
      <c r="C93" s="216"/>
      <c r="D93" s="206"/>
      <c r="E93" s="198"/>
      <c r="F93" s="199"/>
    </row>
    <row r="94" spans="1:6" ht="22.5" x14ac:dyDescent="0.2">
      <c r="A94" s="194">
        <v>14</v>
      </c>
      <c r="B94" s="202" t="s">
        <v>500</v>
      </c>
      <c r="C94" s="216" t="s">
        <v>114</v>
      </c>
      <c r="D94" s="206">
        <v>2</v>
      </c>
      <c r="E94" s="198">
        <v>0</v>
      </c>
      <c r="F94" s="199">
        <f>D94*E94</f>
        <v>0</v>
      </c>
    </row>
    <row r="95" spans="1:6" x14ac:dyDescent="0.2">
      <c r="A95" s="194"/>
      <c r="B95" s="202"/>
      <c r="C95" s="216"/>
      <c r="D95" s="206"/>
      <c r="E95" s="198"/>
      <c r="F95" s="199"/>
    </row>
    <row r="96" spans="1:6" ht="22.5" x14ac:dyDescent="0.2">
      <c r="A96" s="194">
        <v>15</v>
      </c>
      <c r="B96" s="202" t="s">
        <v>501</v>
      </c>
      <c r="C96" s="216" t="s">
        <v>114</v>
      </c>
      <c r="D96" s="206">
        <v>4</v>
      </c>
      <c r="E96" s="198">
        <v>0</v>
      </c>
      <c r="F96" s="199">
        <f>D96*E96</f>
        <v>0</v>
      </c>
    </row>
    <row r="97" spans="1:6" x14ac:dyDescent="0.2">
      <c r="A97" s="194"/>
      <c r="B97" s="202"/>
      <c r="C97" s="216"/>
      <c r="D97" s="206"/>
      <c r="E97" s="198"/>
      <c r="F97" s="199"/>
    </row>
    <row r="98" spans="1:6" ht="33.75" x14ac:dyDescent="0.2">
      <c r="A98" s="194">
        <v>16</v>
      </c>
      <c r="B98" s="202" t="s">
        <v>502</v>
      </c>
      <c r="C98" s="216" t="s">
        <v>114</v>
      </c>
      <c r="D98" s="206">
        <v>4</v>
      </c>
      <c r="E98" s="198">
        <v>0</v>
      </c>
      <c r="F98" s="199">
        <f>D98*E98</f>
        <v>0</v>
      </c>
    </row>
    <row r="99" spans="1:6" x14ac:dyDescent="0.2">
      <c r="A99" s="194"/>
      <c r="B99" s="202"/>
      <c r="C99" s="216"/>
      <c r="D99" s="206"/>
      <c r="E99" s="198"/>
      <c r="F99" s="199"/>
    </row>
    <row r="100" spans="1:6" ht="33.75" x14ac:dyDescent="0.2">
      <c r="A100" s="194">
        <v>17</v>
      </c>
      <c r="B100" s="202" t="s">
        <v>503</v>
      </c>
      <c r="C100" s="216" t="s">
        <v>463</v>
      </c>
      <c r="D100" s="206">
        <v>1</v>
      </c>
      <c r="E100" s="198">
        <v>0</v>
      </c>
      <c r="F100" s="199">
        <f>D100*E100</f>
        <v>0</v>
      </c>
    </row>
    <row r="101" spans="1:6" x14ac:dyDescent="0.2">
      <c r="A101" s="194"/>
      <c r="B101" s="220"/>
      <c r="C101" s="216"/>
      <c r="D101" s="206"/>
      <c r="E101" s="198"/>
      <c r="F101" s="199"/>
    </row>
    <row r="102" spans="1:6" ht="22.5" x14ac:dyDescent="0.2">
      <c r="A102" s="194">
        <v>18</v>
      </c>
      <c r="B102" s="202" t="s">
        <v>504</v>
      </c>
      <c r="C102" s="216" t="s">
        <v>463</v>
      </c>
      <c r="D102" s="206">
        <v>1</v>
      </c>
      <c r="E102" s="198">
        <v>0</v>
      </c>
      <c r="F102" s="199">
        <f>D102*E102</f>
        <v>0</v>
      </c>
    </row>
    <row r="103" spans="1:6" x14ac:dyDescent="0.2">
      <c r="A103" s="194"/>
      <c r="B103" s="220"/>
      <c r="C103" s="216"/>
      <c r="D103" s="206"/>
      <c r="E103" s="198"/>
      <c r="F103" s="199"/>
    </row>
    <row r="104" spans="1:6" ht="22.5" x14ac:dyDescent="0.2">
      <c r="A104" s="194">
        <v>19</v>
      </c>
      <c r="B104" s="202" t="s">
        <v>505</v>
      </c>
      <c r="C104" s="216" t="s">
        <v>463</v>
      </c>
      <c r="D104" s="206">
        <v>1</v>
      </c>
      <c r="E104" s="198">
        <v>0</v>
      </c>
      <c r="F104" s="199">
        <f>D104*E104</f>
        <v>0</v>
      </c>
    </row>
    <row r="105" spans="1:6" x14ac:dyDescent="0.2">
      <c r="A105" s="194"/>
      <c r="B105" s="202"/>
      <c r="C105" s="216"/>
      <c r="D105" s="206"/>
      <c r="E105" s="198"/>
      <c r="F105" s="199"/>
    </row>
    <row r="106" spans="1:6" ht="33.75" x14ac:dyDescent="0.2">
      <c r="A106" s="194">
        <v>20</v>
      </c>
      <c r="B106" s="202" t="s">
        <v>414</v>
      </c>
      <c r="C106" s="216" t="s">
        <v>463</v>
      </c>
      <c r="D106" s="206">
        <v>1</v>
      </c>
      <c r="E106" s="198">
        <v>0</v>
      </c>
      <c r="F106" s="199">
        <f>D106*E106</f>
        <v>0</v>
      </c>
    </row>
    <row r="107" spans="1:6" ht="13.5" thickBot="1" x14ac:dyDescent="0.25">
      <c r="A107" s="194"/>
      <c r="B107" s="220"/>
      <c r="C107" s="216"/>
      <c r="D107" s="206"/>
      <c r="E107" s="198"/>
      <c r="F107" s="199"/>
    </row>
    <row r="108" spans="1:6" ht="26.25" thickBot="1" x14ac:dyDescent="0.25">
      <c r="A108" s="225"/>
      <c r="B108" s="226" t="s">
        <v>506</v>
      </c>
      <c r="C108" s="227"/>
      <c r="D108" s="217"/>
      <c r="E108" s="218"/>
      <c r="F108" s="228">
        <f>SUM(F46:F107)</f>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2</vt:i4>
      </vt:variant>
    </vt:vector>
  </HeadingPairs>
  <TitlesOfParts>
    <vt:vector size="8" baseType="lpstr">
      <vt:lpstr>naslovna</vt:lpstr>
      <vt:lpstr>mapa 1 građ-obrtnički</vt:lpstr>
      <vt:lpstr>mapa 3 elektrotehnički</vt:lpstr>
      <vt:lpstr>mapa 4 VIK</vt:lpstr>
      <vt:lpstr>mapa5 strojarski tehnika</vt:lpstr>
      <vt:lpstr>mapa 6 elektro tehnika</vt:lpstr>
      <vt:lpstr>'mapa 1 građ-obrtnički'!Ispis_naslova</vt:lpstr>
      <vt:lpstr>'mapa 3 elektrotehnički'!Podrucje_ispisa</vt:lpstr>
    </vt:vector>
  </TitlesOfParts>
  <Company>RH - TDU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ivanka laskarin</dc:creator>
  <cp:lastModifiedBy>Mato Ravlic</cp:lastModifiedBy>
  <cp:lastPrinted>2020-12-09T12:37:15Z</cp:lastPrinted>
  <dcterms:created xsi:type="dcterms:W3CDTF">2014-10-27T13:53:27Z</dcterms:created>
  <dcterms:modified xsi:type="dcterms:W3CDTF">2020-12-09T13:25:52Z</dcterms:modified>
</cp:coreProperties>
</file>